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BIENESTAR\"/>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48" i="8" l="1"/>
  <c r="D159" i="8" s="1"/>
  <c r="E133" i="8"/>
  <c r="D158" i="8" s="1"/>
  <c r="N127" i="8"/>
  <c r="M127" i="8"/>
  <c r="L127" i="8"/>
  <c r="K120" i="8"/>
  <c r="A120" i="8"/>
  <c r="A121" i="8" s="1"/>
  <c r="A122" i="8" s="1"/>
  <c r="A123" i="8" s="1"/>
  <c r="A124" i="8" s="1"/>
  <c r="A125" i="8" s="1"/>
  <c r="A126" i="8" s="1"/>
  <c r="K119" i="8"/>
  <c r="N61" i="8"/>
  <c r="L61" i="8"/>
  <c r="K61" i="8"/>
  <c r="C65" i="8" s="1"/>
  <c r="A54" i="8"/>
  <c r="A55" i="8" s="1"/>
  <c r="A56" i="8" s="1"/>
  <c r="A57" i="8" s="1"/>
  <c r="A58" i="8" s="1"/>
  <c r="A59" i="8" s="1"/>
  <c r="A60" i="8" s="1"/>
  <c r="M53" i="8"/>
  <c r="M61" i="8" s="1"/>
  <c r="C66" i="8" s="1"/>
  <c r="D45" i="8"/>
  <c r="E44" i="8" s="1"/>
  <c r="C28" i="8"/>
  <c r="C27" i="8"/>
  <c r="C26" i="8"/>
  <c r="C25" i="8"/>
  <c r="C24" i="8"/>
  <c r="E22" i="8"/>
  <c r="E24" i="8" s="1"/>
  <c r="E158" i="8" l="1"/>
  <c r="K127" i="8"/>
  <c r="C129" i="8" s="1"/>
  <c r="C24" i="10"/>
  <c r="C23" i="10"/>
  <c r="C13" i="10"/>
  <c r="C14" i="10" s="1"/>
  <c r="A15" i="9" l="1"/>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<sst xmlns="http://schemas.openxmlformats.org/spreadsheetml/2006/main" count="574" uniqueCount="268">
  <si>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</si>
  <si>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</si>
  <si>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</si>
  <si>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</si>
  <si>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</si>
  <si>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</si>
  <si>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</si>
  <si>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</si>
  <si>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</si>
  <si>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</si>
  <si>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</si>
  <si>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</si>
  <si>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</si>
  <si>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</si>
  <si>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</si>
  <si>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</si>
  <si>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</si>
  <si>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</si>
  <si>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</si>
  <si>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</si>
  <si>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</si>
  <si>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</si>
  <si>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</si>
  <si>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</si>
  <si>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</si>
  <si>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</si>
  <si>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</si>
  <si>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</si>
  <si>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</si>
  <si>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</si>
  <si>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</si>
  <si>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</si>
  <si>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</si>
  <si>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</si>
  <si>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</si>
  <si>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</si>
  <si>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</si>
  <si>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</si>
  <si>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</si>
  <si>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</si>
  <si>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</si>
  <si>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</si>
  <si>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</si>
  <si>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</si>
  <si>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</si>
  <si>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</si>
  <si>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</si>
  <si>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</si>
  <si>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</si>
  <si>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</si>
  <si>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</si>
  <si>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</si>
  <si>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</si>
  <si>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</si>
  <si>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</si>
  <si>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</si>
  <si>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</si>
  <si>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</si>
  <si>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</si>
  <si>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</si>
  <si>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</si>
  <si>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</si>
  <si>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</si>
  <si>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</si>
  <si>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</si>
  <si>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</si>
  <si>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</si>
  <si>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</si>
  <si>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</si>
  <si>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</si>
  <si>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</si>
  <si>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</si>
  <si>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</si>
  <si>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</si>
  <si>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</si>
  <si>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</si>
  <si>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</si>
  <si>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</si>
  <si>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</si>
  <si>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</si>
  <si>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</si>
  <si>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</si>
  <si>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</si>
  <si>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</si>
  <si>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</si>
  <si>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</si>
  <si>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</si>
  <si>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</si>
  <si>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</si>
  <si>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</si>
  <si>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</si>
  <si>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</si>
  <si>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</si>
  <si>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</si>
  <si>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</si>
  <si>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</si>
  <si>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</si>
  <si>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</si>
  <si>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</si>
  <si>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</si>
  <si>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</si>
  <si>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</si>
  <si>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</si>
  <si>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</si>
  <si>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</si>
  <si>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</si>
  <si>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</si>
  <si>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</si>
  <si>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</si>
  <si>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</si>
  <si>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</si>
  <si>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</si>
  <si>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</si>
  <si>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</si>
  <si>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</si>
  <si>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</si>
  <si>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</si>
  <si>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</si>
  <si>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</si>
  <si>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</si>
  <si>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</si>
  <si>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</si>
  <si>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</si>
  <si>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</si>
  <si>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</si>
  <si>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</si>
  <si>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</si>
  <si>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</si>
  <si>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</si>
  <si>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</si>
  <si>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</si>
  <si>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</si>
  <si>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</si>
  <si>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</si>
  <si>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</si>
  <si>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</si>
  <si>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</si>
  <si>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</si>
  <si>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</si>
  <si>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</si>
  <si>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</si>
  <si>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</si>
  <si>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</si>
  <si>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</si>
  <si>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</si>
  <si>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</si>
  <si>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</si>
  <si>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</si>
  <si>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</si>
  <si>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</si>
  <si>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</si>
  <si>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</si>
  <si>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</si>
  <si>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</si>
  <si>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</si>
  <si>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</si>
  <si>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</si>
  <si>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</si>
  <si>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</si>
  <si>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</si>
  <si>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</si>
  <si>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</si>
  <si>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</si>
  <si>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</si>
  <si>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</si>
  <si>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</si>
  <si>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CARTA DE PRESENTACION DE LA PROPUESTA DONDE SE INDIQUE EL GRUPO POR EL QUE VA A PARTICIPAR FORMATO 1</t>
  </si>
  <si>
    <t>X</t>
  </si>
  <si>
    <t>CERTIFICADO DE CUMPLIMIENTO DE PAGO DE APORTES DE SEGURIDAD SOCIAL Y PARAFISCALES. FORMATO 2</t>
  </si>
  <si>
    <t>CERTIFICADO DE EXISTENCIA Y REPRESENTACIÓN LEGAL DEL PROPONENTE CON VIGENCIA NO SUPERIOR A 30 DIAS CALENDARIO  A LA ENTREGA DE LA PROPUESTA</t>
  </si>
  <si>
    <t xml:space="preserve">AUTORIZACION DEL REPRESENTANTE LEGAL Y/O APODERADO PARA PRESENTAR PROPUESTA O SUSCRIBIR EL CONTRATO (DE REQUERIRSE DE ACUERDO A LOS ESTATUTOS). </t>
  </si>
  <si>
    <t>FOTOCOPIA DE LA CEDULA DE CIUDADANIA DEL REPRESENTANTE LEGAL</t>
  </si>
  <si>
    <t>CONSULTA ANTECEDENTES JUDICIALES DEL REPRESENTANTE LEGAL</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</si>
  <si>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</si>
  <si>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</si>
  <si>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</si>
  <si>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</si>
  <si>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</si>
  <si>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N.A.</t>
  </si>
  <si>
    <t>36-38</t>
  </si>
  <si>
    <r>
      <t xml:space="preserve">PROPONENTE No. </t>
    </r>
    <r>
      <rPr>
        <b/>
        <sz val="10"/>
        <color rgb="FFFF0000"/>
        <rFont val="Arial"/>
        <family val="2"/>
      </rPr>
      <t>10</t>
    </r>
    <r>
      <rPr>
        <b/>
        <sz val="10"/>
        <color theme="1"/>
        <rFont val="Arial"/>
        <family val="2"/>
      </rPr>
      <t>.  COOPERATIVA DE BIENESTAR SOCIAL.  COBIENESTAR</t>
    </r>
  </si>
  <si>
    <t>4 A 7</t>
  </si>
  <si>
    <t>GRUPOS 14,15,17,16,11</t>
  </si>
  <si>
    <t>25 A 29</t>
  </si>
  <si>
    <t xml:space="preserve">42-44-101074994 por valor de $ 100,395,396 grupo 14
42-44-101075006 por valor de$ 173,682,381,00 grupo 15
42-44-101075003 por valor de$ 187,005,563,55 grupo 16
42-44-101074993 por valor de$ 137,722,131,95 grupo 17
42-44-101074992 por valor de $ 94,599,129,30  grupo 11
</t>
  </si>
  <si>
    <t>9 A 16</t>
  </si>
  <si>
    <t>REGISTRO ÚNICO DE PROPONENTES</t>
  </si>
  <si>
    <t>41-110</t>
  </si>
  <si>
    <t>PODER EN CASO DE QUE EL PROPONENTE ACTÚE A TRAVÉS DE APODERADO</t>
  </si>
  <si>
    <t>40-41</t>
  </si>
  <si>
    <t>RESOLUCION POR LA CUAL EL ICBF OTORGA O RECONOCE PERSONERIA EN LOS CASOS QUE APLIQUE</t>
  </si>
  <si>
    <t>22 A 24</t>
  </si>
  <si>
    <t>Resolución No.05082 DEL 04/08/2014</t>
  </si>
  <si>
    <t>GRUPO  14</t>
  </si>
  <si>
    <t xml:space="preserve">42-44-101074994 por valor de $ 100,395,396
</t>
  </si>
  <si>
    <t>COOPERATIVA DE BIENESTAR SOCIAL</t>
  </si>
  <si>
    <t>810,000,523-9</t>
  </si>
  <si>
    <t xml:space="preserve">CUMPLE </t>
  </si>
  <si>
    <t>EL PROPONENTE CUMPLE ___X___ NO CUMPLE _______</t>
  </si>
  <si>
    <t>COOPERATIVA DE BIENESTAR SOCIAL COBIENESTAR</t>
  </si>
  <si>
    <t>ICBF REGIONAL CALDAS</t>
  </si>
  <si>
    <t>153-158</t>
  </si>
  <si>
    <t>NO CUMPLE PORQUE EL CONTRATO SE TIENE EN CUENTA HASTA EL 30/09/2014</t>
  </si>
  <si>
    <t>CDI ARCO IRIS ANSERMA SEDE 1</t>
  </si>
  <si>
    <t>CDI - INSTITUCIONAL CON ARRIENDO</t>
  </si>
  <si>
    <t>KR 5 13 06 ANSERMA CENTRO ZONAL OCCIDENTE</t>
  </si>
  <si>
    <t>NA</t>
  </si>
  <si>
    <t>PISO RESBALOSO ESPACIOS INSUFICIENTES, BAÑOS EN LINEA ADULTO.</t>
  </si>
  <si>
    <t>CDI ARCO IRIS ANSERMA SEDE 2</t>
  </si>
  <si>
    <t>KR 2 18 60 ANSERMA CENTRO ZONAL OCCIDENTE</t>
  </si>
  <si>
    <t>EL ESPACIO ES INSUFICIENTE, Y LOS BAÑOS SON LINEA ADULTOS</t>
  </si>
  <si>
    <t>CDI TRAVESURAS RISARALDA SEDE 2</t>
  </si>
  <si>
    <t>KR 2  1 -11 RISARALDA CENTRO ZONAL OCCIDENTE</t>
  </si>
  <si>
    <t>VENTANAS DETERIORADAS, PISO LISO, TECHO DETERIORADO, PAREDES CON HUMEDAD, UNIDADES SANITARIAS LINEA ADULTO</t>
  </si>
  <si>
    <t>CDI TRAVESURAS RISARALDA SEDE 3</t>
  </si>
  <si>
    <t>KR 5 11 09 RISARALDA CENTRO ZONAL OCCIDENTE</t>
  </si>
  <si>
    <t>PISO LISO, UNIDADES SANITARIAS LINEA ADULTO</t>
  </si>
  <si>
    <t>CDI TRAVESURAS RISARALDA SEDE 1</t>
  </si>
  <si>
    <t>CDI - INSTITUCIONAL SIN ARRIENDO</t>
  </si>
  <si>
    <t>CONTIGUO AL COLISEO RISARALDA CENTRO ZONAL OCCIDENTE</t>
  </si>
  <si>
    <t>PISO RESBALOSO,NO CUMPLE INFRAESTRUCTURA Y NO APORTA LA PROMESA DE ARRENDAMIENTO</t>
  </si>
  <si>
    <t>CDI CRAYOLAS Y TEMPERAS SEDE 2</t>
  </si>
  <si>
    <t>CL 9 8 63 VITERBO CENTRO ZONAL OCCIDENTE</t>
  </si>
  <si>
    <t>UNIDADES SANITARIAS LINEA ADULTO, ALTO FLUJO VEHICULAR</t>
  </si>
  <si>
    <t>CDI CRAYOLAS Y TEMPERAS SEDE 3</t>
  </si>
  <si>
    <t>CL 5 12 44 VITERBO CENTRO ZONAL OCCIDENTE</t>
  </si>
  <si>
    <t>DE ACUERDO AL CERTIFICADO DEL SUPERVISOR DEL CONTRATO</t>
  </si>
  <si>
    <t>CDI CRAYOLAS Y TEMPERAS SEDE 1</t>
  </si>
  <si>
    <t>CARRERA 14 5 77 VITERBO CENTRO ZONAL OCCIDENTE</t>
  </si>
  <si>
    <t>CDI CRAYOLAS Y TEMPERAS SEDE 4</t>
  </si>
  <si>
    <t>CL 11 8 59 VITERBO CENTRO ZONAL OCCIDENTE</t>
  </si>
  <si>
    <t>LUZ MERY MEJIA SALAZAR</t>
  </si>
  <si>
    <t>LICENCIADO EN PEDAGOGIA REEDUCATIVA</t>
  </si>
  <si>
    <t>FUNDACION UNIVERSITARIA LUIS AMIGO</t>
  </si>
  <si>
    <t>COBIENESTAR</t>
  </si>
  <si>
    <t>06/02/2012-31/12/2012
10/01/2013-31/12/2013
13/012014-A LA FECHA</t>
  </si>
  <si>
    <t>DAMARA DE JESUS IDARRAGA RENDON</t>
  </si>
  <si>
    <t>ADMINISTRADOR DE EMPRESAS</t>
  </si>
  <si>
    <t>05/07/2012-31/12/2012
10/01/2013-31/12/2013
13/01/2014-A LA FECHA</t>
  </si>
  <si>
    <t>NO CUMPLE, NO ADJUNTA TARJETA PROFESIONAL</t>
  </si>
  <si>
    <t>MONICA ANDREA DIAZ RAMIREZ</t>
  </si>
  <si>
    <t>LICENCIADO EN CIENCIAS SOCIALES CON ESPECIALIZACIÓN EN PEDAGOCÍA, CULTURA CONSTITUCIONAL Y DEMOCRATICO</t>
  </si>
  <si>
    <t>PREGRADO: UNIVERSIDAD DE CALDAS
POSTGRADO: UNIVERSIDAD AUTONOMA DE COLOMBIA</t>
  </si>
  <si>
    <t>PREGRADO: 13/12/1997
POSTGRADO: 26/02/1999</t>
  </si>
  <si>
    <t>05/07/2012-31/12/2012
10/01/2013
31/12/2013
13/01/2014-A LA FECHA</t>
  </si>
  <si>
    <t>VERONICA BRANCH BEDOYA</t>
  </si>
  <si>
    <t>PSICOLOGA</t>
  </si>
  <si>
    <t>UNIVERSIDAD CATOLICA POPULAR DEL RISARALDA</t>
  </si>
  <si>
    <t>09/07/2012-31/12/2012
10/01/2013-31/12/2013
13/01/2014-A LA FECHA</t>
  </si>
  <si>
    <t>APOYO PSICOSOCIAL</t>
  </si>
  <si>
    <t>YULIANA MONTOYA OCAMPO</t>
  </si>
  <si>
    <t>UNIVERSIDAD ANTONIO NARIÑO</t>
  </si>
  <si>
    <t>03/04/2014-A LA FECHA</t>
  </si>
  <si>
    <t>ELIANA ACEVEDO MARTINEZ</t>
  </si>
  <si>
    <t>04/02/2013-31/12/2013
13/01/2014-A LA FECHA</t>
  </si>
  <si>
    <t>ELCY LORENA GARCIA GUEVARA</t>
  </si>
  <si>
    <t>PROFESIONAL EN DESARROLLO FAMILIAR</t>
  </si>
  <si>
    <t>UNIVERSIDAD DE CALDAS</t>
  </si>
  <si>
    <t>09/07/2012-31/12/2012
10/01/2013-20/12/2013
13/01/2014-A LA FECHA</t>
  </si>
  <si>
    <t>LAURA ALEJANDRA HOYOS ARIAS</t>
  </si>
  <si>
    <t>SELECCIÓN INTELIGENTE S.A.S
FUNCACION NIÑOS DE LOS ANDES
PRACTICA DE TRABAJO CON FAMILIA
PRACTICA INSITUCIONAL</t>
  </si>
  <si>
    <t>27/01/2014-28/05/2014
29/01/2013-26/12/2013
(NO SE ESPECIFICA FECHAS)
(NO SE ESPECIFICA FECHAS)</t>
  </si>
  <si>
    <t>PROFESOINAL EN DESARROLLO FAMILIAR
FORMADORA DE VIDA
UNIVERSIDAD DE CALDAS CONVENIO  CON ICBF CON EL CORREGIMIENTO DE ARAUCA MUNICIPIO DE PALESTINA
CENTRO DE RECLUSIÓN DE MUJERES DE MANIZALES</t>
  </si>
  <si>
    <t>760-762</t>
  </si>
  <si>
    <t>762-764</t>
  </si>
  <si>
    <t>SUBSANAR</t>
  </si>
  <si>
    <r>
      <rPr>
        <b/>
        <sz val="9"/>
        <color theme="1"/>
        <rFont val="Calibri"/>
        <family val="2"/>
        <scheme val="minor"/>
      </rPr>
      <t xml:space="preserve">CUMPLE PROPORCION </t>
    </r>
    <r>
      <rPr>
        <b/>
        <sz val="11"/>
        <color theme="1"/>
        <rFont val="Calibri"/>
        <family val="2"/>
        <scheme val="minor"/>
      </rPr>
      <t xml:space="preserve">
SI /NO</t>
    </r>
  </si>
  <si>
    <t>QUEDA HABILITADA EN  CENTRO DE DESARROLLO VERSALLES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</si>
</sst>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10"/>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3">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39" fillId="0" borderId="0" xfId="0" applyFont="1"/>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0" fontId="39" fillId="7" borderId="19" xfId="0" applyFont="1" applyFill="1" applyBorder="1" applyAlignment="1">
      <alignment horizontal="center" vertical="center" wrapText="1"/>
    </xf>
    <xf numFmtId="0" fontId="39" fillId="0" borderId="1" xfId="0" applyFont="1" applyBorder="1" applyAlignment="1">
      <alignment horizontal="center" vertical="center"/>
    </xf>
    <xf numFmtId="0" fontId="39" fillId="7" borderId="22" xfId="0" applyFont="1" applyFill="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right" vertical="center"/>
    </xf>
    <xf numFmtId="170" fontId="0" fillId="3" borderId="1" xfId="0" applyNumberFormat="1" applyFill="1" applyBorder="1" applyAlignment="1">
      <alignment vertical="center"/>
    </xf>
    <xf numFmtId="166" fontId="0" fillId="4" borderId="0" xfId="0" applyNumberFormat="1" applyFill="1" applyBorder="1" applyAlignment="1" applyProtection="1">
      <alignment vertical="center"/>
      <protection locked="0"/>
    </xf>
    <xf numFmtId="14" fontId="0" fillId="0" borderId="0" xfId="0" applyNumberFormat="1" applyAlignment="1">
      <alignmen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2" fillId="0" borderId="1" xfId="0" applyFont="1" applyBorder="1"/>
    <xf numFmtId="14" fontId="0" fillId="0" borderId="1" xfId="0" applyNumberFormat="1" applyBorder="1" applyAlignment="1"/>
    <xf numFmtId="0" fontId="2" fillId="0" borderId="1" xfId="0" applyFont="1" applyFill="1" applyBorder="1"/>
    <xf numFmtId="0" fontId="0" fillId="4" borderId="1" xfId="0" applyFill="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39" fillId="0" borderId="1" xfId="0" applyFont="1" applyBorder="1" applyAlignment="1">
      <alignment horizontal="center"/>
    </xf>
    <xf numFmtId="0" fontId="39" fillId="7" borderId="19" xfId="0" applyFont="1" applyFill="1" applyBorder="1" applyAlignment="1">
      <alignment vertical="center" wrapText="1"/>
    </xf>
    <xf numFmtId="0" fontId="39" fillId="7" borderId="20" xfId="0" applyFont="1" applyFill="1" applyBorder="1" applyAlignment="1">
      <alignment vertical="center" wrapText="1"/>
    </xf>
    <xf numFmtId="0" fontId="39" fillId="7" borderId="21" xfId="0" applyFont="1" applyFill="1" applyBorder="1" applyAlignment="1">
      <alignment vertical="center" wrapText="1"/>
    </xf>
    <xf numFmtId="0" fontId="39" fillId="7" borderId="22" xfId="0" applyFont="1" applyFill="1" applyBorder="1" applyAlignment="1">
      <alignment vertical="center" wrapText="1"/>
    </xf>
    <xf numFmtId="0" fontId="39" fillId="7" borderId="23" xfId="0" applyFont="1" applyFill="1" applyBorder="1" applyAlignment="1">
      <alignment vertical="center" wrapText="1"/>
    </xf>
    <xf numFmtId="0" fontId="39" fillId="7" borderId="24" xfId="0" applyFont="1" applyFill="1" applyBorder="1" applyAlignment="1">
      <alignment vertical="center" wrapText="1"/>
    </xf>
    <xf numFmtId="0" fontId="39" fillId="4" borderId="1" xfId="0" applyFont="1" applyFill="1" applyBorder="1" applyAlignment="1">
      <alignment horizontal="center" vertical="center"/>
    </xf>
    <xf numFmtId="0" fontId="39" fillId="0" borderId="22" xfId="0" applyFont="1" applyBorder="1" applyAlignment="1">
      <alignment vertical="center" wrapText="1"/>
    </xf>
    <xf numFmtId="0" fontId="39" fillId="0" borderId="23" xfId="0" applyFont="1" applyBorder="1" applyAlignment="1">
      <alignment vertical="center" wrapText="1"/>
    </xf>
    <xf numFmtId="0" fontId="39" fillId="0" borderId="24" xfId="0" applyFont="1" applyBorder="1" applyAlignment="1">
      <alignment vertical="center"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39" fillId="0" borderId="5" xfId="0" applyFont="1" applyBorder="1" applyAlignment="1">
      <alignment horizontal="left" vertical="top"/>
    </xf>
    <xf numFmtId="0" fontId="39" fillId="0" borderId="39" xfId="0" applyFont="1" applyBorder="1" applyAlignment="1">
      <alignment horizontal="left" vertical="top"/>
    </xf>
    <xf numFmtId="0" fontId="39" fillId="0" borderId="14" xfId="0" applyFont="1" applyBorder="1" applyAlignment="1">
      <alignment horizontal="left" vertical="top"/>
    </xf>
    <xf numFmtId="0" fontId="39" fillId="0" borderId="5" xfId="0" applyFont="1" applyBorder="1" applyAlignment="1">
      <alignment horizontal="center" vertical="center" wrapText="1"/>
    </xf>
    <xf numFmtId="0" fontId="39" fillId="0" borderId="39"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5" xfId="0" applyFont="1" applyBorder="1" applyAlignment="1">
      <alignment horizontal="center"/>
    </xf>
    <xf numFmtId="0" fontId="39" fillId="0" borderId="39" xfId="0" applyFont="1" applyBorder="1" applyAlignment="1">
      <alignment horizontal="center"/>
    </xf>
    <xf numFmtId="0" fontId="39" fillId="0" borderId="14" xfId="0" applyFont="1" applyBorder="1" applyAlignment="1">
      <alignment horizontal="center"/>
    </xf>
    <xf numFmtId="0" fontId="39" fillId="0" borderId="1" xfId="0" applyFont="1" applyBorder="1" applyAlignment="1">
      <alignment horizontal="center" wrapText="1"/>
    </xf>
    <xf numFmtId="0" fontId="38" fillId="0" borderId="0" xfId="0" applyFont="1" applyFill="1" applyBorder="1" applyAlignment="1" applyProtection="1">
      <alignment horizontal="center"/>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41" xfId="0" applyBorder="1" applyAlignment="1">
      <alignment horizontal="center"/>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28" fillId="7" borderId="29" xfId="0" applyFont="1" applyFill="1" applyBorder="1" applyAlignment="1">
      <alignment vertical="center"/>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46"/>
  <sheetViews>
    <sheetView zoomScale="75" zoomScaleNormal="7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4" t="s">
        <v>86</v>
      </c>
      <c r="B2" s="174"/>
      <c r="C2" s="174"/>
      <c r="D2" s="174"/>
      <c r="E2" s="174"/>
      <c r="F2" s="174"/>
      <c r="G2" s="174"/>
      <c r="H2" s="174"/>
      <c r="I2" s="174"/>
      <c r="J2" s="174"/>
      <c r="K2" s="174"/>
      <c r="L2" s="174"/>
    </row>
    <row r="4" spans="1:12" ht="16.5" x14ac:dyDescent="0.25">
      <c r="A4" s="159" t="s">
        <v>64</v>
      </c>
      <c r="B4" s="159"/>
      <c r="C4" s="159"/>
      <c r="D4" s="159"/>
      <c r="E4" s="159"/>
      <c r="F4" s="159"/>
      <c r="G4" s="159"/>
      <c r="H4" s="159"/>
      <c r="I4" s="159"/>
      <c r="J4" s="159"/>
      <c r="K4" s="159"/>
      <c r="L4" s="159"/>
    </row>
    <row r="5" spans="1:12" ht="16.5" x14ac:dyDescent="0.25">
      <c r="A5" s="57"/>
    </row>
    <row r="6" spans="1:12" ht="16.5" x14ac:dyDescent="0.25">
      <c r="A6" s="159" t="s">
        <v>149</v>
      </c>
      <c r="B6" s="159"/>
      <c r="C6" s="159"/>
      <c r="D6" s="159"/>
      <c r="E6" s="159"/>
      <c r="F6" s="159"/>
      <c r="G6" s="159"/>
      <c r="H6" s="159"/>
      <c r="I6" s="159"/>
      <c r="J6" s="159"/>
      <c r="K6" s="159"/>
      <c r="L6" s="159"/>
    </row>
    <row r="7" spans="1:12" ht="16.5" x14ac:dyDescent="0.25">
      <c r="A7" s="58"/>
    </row>
    <row r="8" spans="1:12" ht="109.5" customHeight="1" x14ac:dyDescent="0.25">
      <c r="A8" s="160" t="s">
        <v>150</v>
      </c>
      <c r="B8" s="160"/>
      <c r="C8" s="160"/>
      <c r="D8" s="160"/>
      <c r="E8" s="160"/>
      <c r="F8" s="160"/>
      <c r="G8" s="160"/>
      <c r="H8" s="160"/>
      <c r="I8" s="160"/>
      <c r="J8" s="160"/>
      <c r="K8" s="160"/>
      <c r="L8" s="160"/>
    </row>
    <row r="9" spans="1:12" ht="45.75" customHeight="1" x14ac:dyDescent="0.25">
      <c r="A9" s="160"/>
      <c r="B9" s="160"/>
      <c r="C9" s="160"/>
      <c r="D9" s="160"/>
      <c r="E9" s="160"/>
      <c r="F9" s="160"/>
      <c r="G9" s="160"/>
      <c r="H9" s="160"/>
      <c r="I9" s="160"/>
      <c r="J9" s="160"/>
      <c r="K9" s="160"/>
      <c r="L9" s="160"/>
    </row>
    <row r="10" spans="1:12" ht="28.5" customHeight="1" x14ac:dyDescent="0.25">
      <c r="A10" s="160" t="s">
        <v>88</v>
      </c>
      <c r="B10" s="160"/>
      <c r="C10" s="160"/>
      <c r="D10" s="160"/>
      <c r="E10" s="160"/>
      <c r="F10" s="160"/>
      <c r="G10" s="160"/>
      <c r="H10" s="160"/>
      <c r="I10" s="160"/>
      <c r="J10" s="160"/>
      <c r="K10" s="160"/>
      <c r="L10" s="160"/>
    </row>
    <row r="11" spans="1:12" ht="28.5" customHeight="1" x14ac:dyDescent="0.25">
      <c r="A11" s="160"/>
      <c r="B11" s="160"/>
      <c r="C11" s="160"/>
      <c r="D11" s="160"/>
      <c r="E11" s="160"/>
      <c r="F11" s="160"/>
      <c r="G11" s="160"/>
      <c r="H11" s="160"/>
      <c r="I11" s="160"/>
      <c r="J11" s="160"/>
      <c r="K11" s="160"/>
      <c r="L11" s="160"/>
    </row>
    <row r="12" spans="1:12" ht="15.75" thickBot="1" x14ac:dyDescent="0.3"/>
    <row r="13" spans="1:12" ht="15.75" thickBot="1" x14ac:dyDescent="0.3">
      <c r="A13" s="59" t="s">
        <v>65</v>
      </c>
      <c r="B13" s="161" t="s">
        <v>85</v>
      </c>
      <c r="C13" s="162"/>
      <c r="D13" s="162"/>
      <c r="E13" s="162"/>
      <c r="F13" s="162"/>
      <c r="G13" s="162"/>
      <c r="H13" s="162"/>
      <c r="I13" s="162"/>
      <c r="J13" s="162"/>
      <c r="K13" s="162"/>
      <c r="L13" s="162"/>
    </row>
    <row r="14" spans="1:12" s="77" customFormat="1" ht="25.5" customHeight="1" thickBot="1" x14ac:dyDescent="0.3">
      <c r="A14" s="60">
        <v>1</v>
      </c>
      <c r="B14" s="177" t="s">
        <v>173</v>
      </c>
      <c r="C14" s="178" t="s">
        <v>151</v>
      </c>
      <c r="D14" s="178" t="s">
        <v>151</v>
      </c>
      <c r="E14" s="178" t="s">
        <v>151</v>
      </c>
      <c r="F14" s="178" t="s">
        <v>151</v>
      </c>
      <c r="G14" s="178" t="s">
        <v>151</v>
      </c>
      <c r="H14" s="178" t="s">
        <v>151</v>
      </c>
      <c r="I14" s="178" t="s">
        <v>151</v>
      </c>
      <c r="J14" s="178" t="s">
        <v>151</v>
      </c>
      <c r="K14" s="178" t="s">
        <v>151</v>
      </c>
      <c r="L14" s="179" t="s">
        <v>151</v>
      </c>
    </row>
    <row r="15" spans="1:12" s="77" customFormat="1" ht="15.75" thickBot="1" x14ac:dyDescent="0.3">
      <c r="A15" s="60">
        <f>SUM(A14+1)</f>
        <v>2</v>
      </c>
      <c r="B15" s="177" t="s">
        <v>174</v>
      </c>
      <c r="C15" s="178" t="s">
        <v>152</v>
      </c>
      <c r="D15" s="178" t="s">
        <v>152</v>
      </c>
      <c r="E15" s="178" t="s">
        <v>152</v>
      </c>
      <c r="F15" s="178" t="s">
        <v>152</v>
      </c>
      <c r="G15" s="178" t="s">
        <v>152</v>
      </c>
      <c r="H15" s="178" t="s">
        <v>152</v>
      </c>
      <c r="I15" s="178" t="s">
        <v>152</v>
      </c>
      <c r="J15" s="178" t="s">
        <v>152</v>
      </c>
      <c r="K15" s="178" t="s">
        <v>152</v>
      </c>
      <c r="L15" s="179" t="s">
        <v>152</v>
      </c>
    </row>
    <row r="16" spans="1:12" s="77" customFormat="1" ht="15.75" thickBot="1" x14ac:dyDescent="0.3">
      <c r="A16" s="60">
        <f t="shared" ref="A16:A27" si="0">SUM(A15+1)</f>
        <v>3</v>
      </c>
      <c r="B16" s="177" t="s">
        <v>163</v>
      </c>
      <c r="C16" s="178" t="s">
        <v>153</v>
      </c>
      <c r="D16" s="178" t="s">
        <v>153</v>
      </c>
      <c r="E16" s="178" t="s">
        <v>153</v>
      </c>
      <c r="F16" s="178" t="s">
        <v>153</v>
      </c>
      <c r="G16" s="178" t="s">
        <v>153</v>
      </c>
      <c r="H16" s="178" t="s">
        <v>153</v>
      </c>
      <c r="I16" s="178" t="s">
        <v>153</v>
      </c>
      <c r="J16" s="178" t="s">
        <v>153</v>
      </c>
      <c r="K16" s="178" t="s">
        <v>153</v>
      </c>
      <c r="L16" s="179" t="s">
        <v>153</v>
      </c>
    </row>
    <row r="17" spans="1:14" s="77" customFormat="1" ht="15.75" thickBot="1" x14ac:dyDescent="0.3">
      <c r="A17" s="60">
        <f t="shared" si="0"/>
        <v>4</v>
      </c>
      <c r="B17" s="177" t="s">
        <v>164</v>
      </c>
      <c r="C17" s="178" t="s">
        <v>154</v>
      </c>
      <c r="D17" s="178" t="s">
        <v>154</v>
      </c>
      <c r="E17" s="178" t="s">
        <v>154</v>
      </c>
      <c r="F17" s="178" t="s">
        <v>154</v>
      </c>
      <c r="G17" s="178" t="s">
        <v>154</v>
      </c>
      <c r="H17" s="178" t="s">
        <v>154</v>
      </c>
      <c r="I17" s="178" t="s">
        <v>154</v>
      </c>
      <c r="J17" s="178" t="s">
        <v>154</v>
      </c>
      <c r="K17" s="178" t="s">
        <v>154</v>
      </c>
      <c r="L17" s="179" t="s">
        <v>154</v>
      </c>
    </row>
    <row r="18" spans="1:14" s="77" customFormat="1" ht="15.75" thickBot="1" x14ac:dyDescent="0.3">
      <c r="A18" s="60">
        <f t="shared" si="0"/>
        <v>5</v>
      </c>
      <c r="B18" s="177" t="s">
        <v>155</v>
      </c>
      <c r="C18" s="178" t="s">
        <v>155</v>
      </c>
      <c r="D18" s="178" t="s">
        <v>155</v>
      </c>
      <c r="E18" s="178" t="s">
        <v>155</v>
      </c>
      <c r="F18" s="178" t="s">
        <v>155</v>
      </c>
      <c r="G18" s="178" t="s">
        <v>155</v>
      </c>
      <c r="H18" s="178" t="s">
        <v>155</v>
      </c>
      <c r="I18" s="178" t="s">
        <v>155</v>
      </c>
      <c r="J18" s="178" t="s">
        <v>155</v>
      </c>
      <c r="K18" s="178" t="s">
        <v>155</v>
      </c>
      <c r="L18" s="179" t="s">
        <v>155</v>
      </c>
    </row>
    <row r="19" spans="1:14" s="77" customFormat="1" ht="15.75" thickBot="1" x14ac:dyDescent="0.3">
      <c r="A19" s="60">
        <f t="shared" si="0"/>
        <v>6</v>
      </c>
      <c r="B19" s="177" t="s">
        <v>156</v>
      </c>
      <c r="C19" s="178" t="s">
        <v>156</v>
      </c>
      <c r="D19" s="178" t="s">
        <v>156</v>
      </c>
      <c r="E19" s="178" t="s">
        <v>156</v>
      </c>
      <c r="F19" s="178" t="s">
        <v>156</v>
      </c>
      <c r="G19" s="178" t="s">
        <v>156</v>
      </c>
      <c r="H19" s="178" t="s">
        <v>156</v>
      </c>
      <c r="I19" s="178" t="s">
        <v>156</v>
      </c>
      <c r="J19" s="178" t="s">
        <v>156</v>
      </c>
      <c r="K19" s="178" t="s">
        <v>156</v>
      </c>
      <c r="L19" s="179" t="s">
        <v>156</v>
      </c>
    </row>
    <row r="20" spans="1:14" s="77" customFormat="1" ht="15.75" thickBot="1" x14ac:dyDescent="0.3">
      <c r="A20" s="60">
        <f t="shared" si="0"/>
        <v>7</v>
      </c>
      <c r="B20" s="177" t="s">
        <v>175</v>
      </c>
      <c r="C20" s="178" t="s">
        <v>157</v>
      </c>
      <c r="D20" s="178" t="s">
        <v>157</v>
      </c>
      <c r="E20" s="178" t="s">
        <v>157</v>
      </c>
      <c r="F20" s="178" t="s">
        <v>157</v>
      </c>
      <c r="G20" s="178" t="s">
        <v>157</v>
      </c>
      <c r="H20" s="178" t="s">
        <v>157</v>
      </c>
      <c r="I20" s="178" t="s">
        <v>157</v>
      </c>
      <c r="J20" s="178" t="s">
        <v>157</v>
      </c>
      <c r="K20" s="178" t="s">
        <v>157</v>
      </c>
      <c r="L20" s="179" t="s">
        <v>157</v>
      </c>
    </row>
    <row r="21" spans="1:14" ht="15.75" thickBot="1" x14ac:dyDescent="0.3">
      <c r="A21" s="60">
        <f t="shared" si="0"/>
        <v>8</v>
      </c>
      <c r="B21" s="177" t="s">
        <v>165</v>
      </c>
      <c r="C21" s="178" t="s">
        <v>158</v>
      </c>
      <c r="D21" s="178" t="s">
        <v>158</v>
      </c>
      <c r="E21" s="178" t="s">
        <v>158</v>
      </c>
      <c r="F21" s="178" t="s">
        <v>158</v>
      </c>
      <c r="G21" s="178" t="s">
        <v>158</v>
      </c>
      <c r="H21" s="178" t="s">
        <v>158</v>
      </c>
      <c r="I21" s="178" t="s">
        <v>158</v>
      </c>
      <c r="J21" s="178" t="s">
        <v>158</v>
      </c>
      <c r="K21" s="178" t="s">
        <v>158</v>
      </c>
      <c r="L21" s="179" t="s">
        <v>158</v>
      </c>
    </row>
    <row r="22" spans="1:14" ht="15.75" thickBot="1" x14ac:dyDescent="0.3">
      <c r="A22" s="60">
        <f t="shared" si="0"/>
        <v>9</v>
      </c>
      <c r="B22" s="180" t="s">
        <v>159</v>
      </c>
      <c r="C22" s="180"/>
      <c r="D22" s="180"/>
      <c r="E22" s="180"/>
      <c r="F22" s="180"/>
      <c r="G22" s="180"/>
      <c r="H22" s="180"/>
      <c r="I22" s="180"/>
      <c r="J22" s="180"/>
      <c r="K22" s="180"/>
      <c r="L22" s="180"/>
    </row>
    <row r="23" spans="1:14" ht="15.75" thickBot="1" x14ac:dyDescent="0.3">
      <c r="A23" s="60">
        <f t="shared" si="0"/>
        <v>10</v>
      </c>
      <c r="B23" s="180" t="s">
        <v>176</v>
      </c>
      <c r="C23" s="180"/>
      <c r="D23" s="180"/>
      <c r="E23" s="180"/>
      <c r="F23" s="180"/>
      <c r="G23" s="180"/>
      <c r="H23" s="180"/>
      <c r="I23" s="180"/>
      <c r="J23" s="180"/>
      <c r="K23" s="180"/>
      <c r="L23" s="180"/>
    </row>
    <row r="24" spans="1:14" s="77" customFormat="1" ht="15.75" thickBot="1" x14ac:dyDescent="0.3">
      <c r="A24" s="60">
        <f t="shared" si="0"/>
        <v>11</v>
      </c>
      <c r="B24" s="180" t="s">
        <v>177</v>
      </c>
      <c r="C24" s="180"/>
      <c r="D24" s="180"/>
      <c r="E24" s="180"/>
      <c r="F24" s="180"/>
      <c r="G24" s="180"/>
      <c r="H24" s="180"/>
      <c r="I24" s="180"/>
      <c r="J24" s="180"/>
      <c r="K24" s="180"/>
      <c r="L24" s="180"/>
      <c r="N24" s="137"/>
    </row>
    <row r="25" spans="1:14" s="77" customFormat="1" x14ac:dyDescent="0.25">
      <c r="A25" s="132">
        <f t="shared" si="0"/>
        <v>12</v>
      </c>
      <c r="B25" s="192" t="s">
        <v>160</v>
      </c>
      <c r="C25" s="192"/>
      <c r="D25" s="192"/>
      <c r="E25" s="192"/>
      <c r="F25" s="192"/>
      <c r="G25" s="192"/>
      <c r="H25" s="192"/>
      <c r="I25" s="192"/>
      <c r="J25" s="192"/>
      <c r="K25" s="192"/>
      <c r="L25" s="192"/>
    </row>
    <row r="26" spans="1:14" x14ac:dyDescent="0.25">
      <c r="A26" s="71">
        <f t="shared" si="0"/>
        <v>13</v>
      </c>
      <c r="B26" s="180" t="s">
        <v>161</v>
      </c>
      <c r="C26" s="180"/>
      <c r="D26" s="180"/>
      <c r="E26" s="180"/>
      <c r="F26" s="180"/>
      <c r="G26" s="180"/>
      <c r="H26" s="180"/>
      <c r="I26" s="180"/>
      <c r="J26" s="180"/>
      <c r="K26" s="180"/>
      <c r="L26" s="180"/>
    </row>
    <row r="27" spans="1:14" s="131" customFormat="1" x14ac:dyDescent="0.25">
      <c r="A27" s="71">
        <f t="shared" si="0"/>
        <v>14</v>
      </c>
      <c r="B27" s="180" t="s">
        <v>162</v>
      </c>
      <c r="C27" s="180"/>
      <c r="D27" s="180"/>
      <c r="E27" s="180"/>
      <c r="F27" s="180"/>
      <c r="G27" s="180"/>
      <c r="H27" s="180"/>
      <c r="I27" s="180"/>
      <c r="J27" s="180"/>
      <c r="K27" s="180"/>
      <c r="L27" s="180"/>
    </row>
    <row r="28" spans="1:14" s="131" customFormat="1" x14ac:dyDescent="0.25">
      <c r="A28" s="63"/>
      <c r="B28" s="63"/>
      <c r="C28" s="63"/>
      <c r="D28" s="63"/>
      <c r="E28" s="193"/>
      <c r="F28" s="193"/>
      <c r="G28" s="193"/>
      <c r="H28" s="193"/>
      <c r="I28" s="193"/>
      <c r="J28" s="193"/>
      <c r="K28" s="193"/>
      <c r="L28" s="193"/>
      <c r="M28" s="193"/>
      <c r="N28" s="193"/>
    </row>
    <row r="29" spans="1:14" s="131" customFormat="1" x14ac:dyDescent="0.25">
      <c r="A29" s="133"/>
      <c r="B29" s="63"/>
      <c r="C29" s="63"/>
      <c r="D29" s="63"/>
      <c r="E29" s="191"/>
      <c r="F29" s="191"/>
      <c r="G29" s="191"/>
      <c r="H29" s="191"/>
      <c r="I29" s="191"/>
      <c r="J29" s="191"/>
      <c r="K29" s="191"/>
      <c r="L29" s="191"/>
      <c r="M29" s="191"/>
      <c r="N29" s="191"/>
    </row>
    <row r="30" spans="1:14" s="135" customFormat="1" x14ac:dyDescent="0.25">
      <c r="A30" s="175" t="s">
        <v>180</v>
      </c>
      <c r="B30" s="175"/>
      <c r="C30" s="175"/>
      <c r="D30" s="175"/>
      <c r="E30" s="175"/>
      <c r="F30" s="175"/>
      <c r="G30" s="175"/>
      <c r="H30" s="175"/>
      <c r="I30" s="175"/>
      <c r="J30" s="175"/>
      <c r="K30" s="175"/>
      <c r="L30" s="175"/>
    </row>
    <row r="31" spans="1:14" s="135" customFormat="1" x14ac:dyDescent="0.25">
      <c r="A31" s="136"/>
      <c r="B31" s="136"/>
      <c r="C31" s="136"/>
      <c r="D31" s="136"/>
      <c r="E31" s="136"/>
      <c r="F31" s="136"/>
      <c r="G31" s="136"/>
      <c r="H31" s="136"/>
      <c r="I31" s="136"/>
      <c r="J31" s="136"/>
      <c r="K31" s="136"/>
      <c r="L31" s="136"/>
    </row>
    <row r="32" spans="1:14" ht="27" customHeight="1" x14ac:dyDescent="0.25">
      <c r="A32" s="176" t="s">
        <v>66</v>
      </c>
      <c r="B32" s="176"/>
      <c r="C32" s="176"/>
      <c r="D32" s="176"/>
      <c r="E32" s="62" t="s">
        <v>67</v>
      </c>
      <c r="F32" s="61" t="s">
        <v>68</v>
      </c>
      <c r="G32" s="61" t="s">
        <v>69</v>
      </c>
      <c r="H32" s="176" t="s">
        <v>3</v>
      </c>
      <c r="I32" s="176"/>
      <c r="J32" s="176"/>
      <c r="K32" s="176"/>
      <c r="L32" s="176"/>
    </row>
    <row r="33" spans="1:20" ht="39" customHeight="1" x14ac:dyDescent="0.25">
      <c r="A33" s="164" t="s">
        <v>166</v>
      </c>
      <c r="B33" s="165"/>
      <c r="C33" s="165"/>
      <c r="D33" s="166"/>
      <c r="E33" s="139" t="s">
        <v>181</v>
      </c>
      <c r="F33" s="140" t="s">
        <v>167</v>
      </c>
      <c r="G33" s="140"/>
      <c r="H33" s="170" t="s">
        <v>193</v>
      </c>
      <c r="I33" s="170"/>
      <c r="J33" s="170"/>
      <c r="K33" s="170"/>
      <c r="L33" s="170"/>
      <c r="O33" s="163" t="s">
        <v>182</v>
      </c>
      <c r="P33" s="163"/>
      <c r="Q33" s="163"/>
      <c r="R33" s="163"/>
      <c r="S33" s="163"/>
    </row>
    <row r="34" spans="1:20" ht="35.25" customHeight="1" x14ac:dyDescent="0.25">
      <c r="A34" s="167" t="s">
        <v>168</v>
      </c>
      <c r="B34" s="168"/>
      <c r="C34" s="168"/>
      <c r="D34" s="169"/>
      <c r="E34" s="141">
        <v>35</v>
      </c>
      <c r="F34" s="140" t="s">
        <v>167</v>
      </c>
      <c r="G34" s="140"/>
      <c r="H34" s="163"/>
      <c r="I34" s="163"/>
      <c r="J34" s="163"/>
      <c r="K34" s="163"/>
      <c r="L34" s="163"/>
    </row>
    <row r="35" spans="1:20" ht="42.75" customHeight="1" x14ac:dyDescent="0.25">
      <c r="A35" s="167" t="s">
        <v>125</v>
      </c>
      <c r="B35" s="168"/>
      <c r="C35" s="168"/>
      <c r="D35" s="169"/>
      <c r="E35" s="141" t="s">
        <v>183</v>
      </c>
      <c r="F35" s="140" t="s">
        <v>167</v>
      </c>
      <c r="G35" s="140"/>
      <c r="H35" s="190" t="s">
        <v>194</v>
      </c>
      <c r="I35" s="163"/>
      <c r="J35" s="163"/>
      <c r="K35" s="163"/>
      <c r="L35" s="163"/>
      <c r="P35" s="190" t="s">
        <v>184</v>
      </c>
      <c r="Q35" s="163"/>
      <c r="R35" s="163"/>
      <c r="S35" s="163"/>
      <c r="T35" s="163"/>
    </row>
    <row r="36" spans="1:20" ht="27" customHeight="1" x14ac:dyDescent="0.25">
      <c r="A36" s="171" t="s">
        <v>169</v>
      </c>
      <c r="B36" s="172"/>
      <c r="C36" s="172"/>
      <c r="D36" s="173"/>
      <c r="E36" s="142" t="s">
        <v>185</v>
      </c>
      <c r="F36" s="140" t="s">
        <v>167</v>
      </c>
      <c r="G36" s="140"/>
      <c r="H36" s="163"/>
      <c r="I36" s="163"/>
      <c r="J36" s="163"/>
      <c r="K36" s="163"/>
      <c r="L36" s="163"/>
    </row>
    <row r="37" spans="1:20" ht="20.25" customHeight="1" x14ac:dyDescent="0.25">
      <c r="A37" s="171" t="s">
        <v>186</v>
      </c>
      <c r="B37" s="172"/>
      <c r="C37" s="172"/>
      <c r="D37" s="173"/>
      <c r="E37" s="142" t="s">
        <v>187</v>
      </c>
      <c r="F37" s="140" t="s">
        <v>167</v>
      </c>
      <c r="G37" s="140"/>
      <c r="H37" s="181"/>
      <c r="I37" s="182"/>
      <c r="J37" s="182"/>
      <c r="K37" s="182"/>
      <c r="L37" s="183"/>
    </row>
    <row r="38" spans="1:20" ht="38.25" customHeight="1" x14ac:dyDescent="0.25">
      <c r="A38" s="171" t="s">
        <v>170</v>
      </c>
      <c r="B38" s="172"/>
      <c r="C38" s="172"/>
      <c r="D38" s="173"/>
      <c r="E38" s="142">
        <v>30</v>
      </c>
      <c r="F38" s="140" t="s">
        <v>167</v>
      </c>
      <c r="G38" s="140"/>
      <c r="H38" s="163"/>
      <c r="I38" s="163"/>
      <c r="J38" s="163"/>
      <c r="K38" s="163"/>
      <c r="L38" s="163"/>
    </row>
    <row r="39" spans="1:20" ht="28.5" customHeight="1" x14ac:dyDescent="0.25">
      <c r="A39" s="171" t="s">
        <v>188</v>
      </c>
      <c r="B39" s="172"/>
      <c r="C39" s="172"/>
      <c r="D39" s="173"/>
      <c r="E39" s="142"/>
      <c r="F39" s="140"/>
      <c r="G39" s="140"/>
      <c r="H39" s="163" t="s">
        <v>178</v>
      </c>
      <c r="I39" s="163"/>
      <c r="J39" s="163"/>
      <c r="K39" s="163"/>
      <c r="L39" s="163"/>
    </row>
    <row r="40" spans="1:20" ht="15.75" customHeight="1" x14ac:dyDescent="0.25">
      <c r="A40" s="167" t="s">
        <v>70</v>
      </c>
      <c r="B40" s="168"/>
      <c r="C40" s="168"/>
      <c r="D40" s="169"/>
      <c r="E40" s="141">
        <v>17</v>
      </c>
      <c r="F40" s="140" t="s">
        <v>167</v>
      </c>
      <c r="G40" s="140"/>
      <c r="H40" s="163"/>
      <c r="I40" s="163"/>
      <c r="J40" s="163"/>
      <c r="K40" s="163"/>
      <c r="L40" s="163"/>
    </row>
    <row r="41" spans="1:20" ht="26.25" customHeight="1" x14ac:dyDescent="0.25">
      <c r="A41" s="167" t="s">
        <v>171</v>
      </c>
      <c r="B41" s="168"/>
      <c r="C41" s="168"/>
      <c r="D41" s="169"/>
      <c r="E41" s="141">
        <v>34</v>
      </c>
      <c r="F41" s="140" t="s">
        <v>167</v>
      </c>
      <c r="G41" s="140"/>
      <c r="H41" s="163"/>
      <c r="I41" s="163"/>
      <c r="J41" s="163"/>
      <c r="K41" s="163"/>
      <c r="L41" s="163"/>
    </row>
    <row r="42" spans="1:20" ht="27.75" customHeight="1" x14ac:dyDescent="0.25">
      <c r="A42" s="167" t="s">
        <v>71</v>
      </c>
      <c r="B42" s="168"/>
      <c r="C42" s="168"/>
      <c r="D42" s="169"/>
      <c r="E42" s="141">
        <v>39</v>
      </c>
      <c r="F42" s="140" t="s">
        <v>167</v>
      </c>
      <c r="G42" s="140"/>
      <c r="H42" s="163"/>
      <c r="I42" s="163"/>
      <c r="J42" s="163"/>
      <c r="K42" s="163"/>
      <c r="L42" s="163"/>
    </row>
    <row r="43" spans="1:20" s="134" customFormat="1" ht="61.5" customHeight="1" x14ac:dyDescent="0.2">
      <c r="A43" s="167" t="s">
        <v>72</v>
      </c>
      <c r="B43" s="168"/>
      <c r="C43" s="168"/>
      <c r="D43" s="169"/>
      <c r="E43" s="141" t="s">
        <v>189</v>
      </c>
      <c r="F43" s="140" t="s">
        <v>167</v>
      </c>
      <c r="G43" s="140"/>
      <c r="H43" s="163"/>
      <c r="I43" s="163"/>
      <c r="J43" s="163"/>
      <c r="K43" s="163"/>
      <c r="L43" s="163"/>
    </row>
    <row r="44" spans="1:20" s="134" customFormat="1" ht="33.75" customHeight="1" x14ac:dyDescent="0.2">
      <c r="A44" s="167" t="s">
        <v>172</v>
      </c>
      <c r="B44" s="168"/>
      <c r="C44" s="168"/>
      <c r="D44" s="169"/>
      <c r="E44" s="141">
        <v>42</v>
      </c>
      <c r="F44" s="140" t="s">
        <v>167</v>
      </c>
      <c r="G44" s="140"/>
      <c r="H44" s="163"/>
      <c r="I44" s="163"/>
      <c r="J44" s="163"/>
      <c r="K44" s="163"/>
      <c r="L44" s="163"/>
    </row>
    <row r="45" spans="1:20" s="134" customFormat="1" ht="39" customHeight="1" x14ac:dyDescent="0.2">
      <c r="A45" s="171" t="s">
        <v>190</v>
      </c>
      <c r="B45" s="172"/>
      <c r="C45" s="172"/>
      <c r="D45" s="173"/>
      <c r="E45" s="142" t="s">
        <v>191</v>
      </c>
      <c r="F45" s="140" t="s">
        <v>167</v>
      </c>
      <c r="G45" s="140"/>
      <c r="H45" s="184" t="s">
        <v>192</v>
      </c>
      <c r="I45" s="185"/>
      <c r="J45" s="185"/>
      <c r="K45" s="185"/>
      <c r="L45" s="186"/>
    </row>
    <row r="46" spans="1:20" s="134" customFormat="1" ht="33.75" customHeight="1" x14ac:dyDescent="0.2">
      <c r="A46" s="167" t="s">
        <v>89</v>
      </c>
      <c r="B46" s="168"/>
      <c r="C46" s="168"/>
      <c r="D46" s="169"/>
      <c r="E46" s="141" t="s">
        <v>179</v>
      </c>
      <c r="F46" s="140" t="s">
        <v>167</v>
      </c>
      <c r="G46" s="140"/>
      <c r="H46" s="187"/>
      <c r="I46" s="188"/>
      <c r="J46" s="188"/>
      <c r="K46" s="188"/>
      <c r="L46" s="189"/>
    </row>
  </sheetData>
  <sheetProtection algorithmName="SHA-512" hashValue="EJjeRXrojT1u6QED4wvKfYpiPqcLbvY8YMiHoJ0No6Xe9ozSiyUcQpnJIbxymHf9XNIxisRoxPOPsp2jM+E6dQ==" saltValue="vzU0tMHLlqdt22bEi/ACSQ==" spinCount="100000" sheet="1" objects="1" scenarios="1"/>
  <mergeCells count="55">
    <mergeCell ref="O33:S33"/>
    <mergeCell ref="P35:T35"/>
    <mergeCell ref="E29:N29"/>
    <mergeCell ref="B19:L19"/>
    <mergeCell ref="B20:L20"/>
    <mergeCell ref="B24:L24"/>
    <mergeCell ref="B25:L25"/>
    <mergeCell ref="E28:N28"/>
    <mergeCell ref="H34:L34"/>
    <mergeCell ref="H35:L35"/>
    <mergeCell ref="B14:L14"/>
    <mergeCell ref="B15:L15"/>
    <mergeCell ref="B16:L16"/>
    <mergeCell ref="B17:L17"/>
    <mergeCell ref="B18:L18"/>
    <mergeCell ref="H45:L45"/>
    <mergeCell ref="A45:D45"/>
    <mergeCell ref="A46:D46"/>
    <mergeCell ref="A39:D39"/>
    <mergeCell ref="H39:L39"/>
    <mergeCell ref="A40:D40"/>
    <mergeCell ref="H42:L42"/>
    <mergeCell ref="H43:L43"/>
    <mergeCell ref="H44:L44"/>
    <mergeCell ref="A42:D42"/>
    <mergeCell ref="A43:D43"/>
    <mergeCell ref="A44:D44"/>
    <mergeCell ref="H46:L4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36:L36"/>
    <mergeCell ref="A33:D33"/>
    <mergeCell ref="A34:D34"/>
    <mergeCell ref="A35:D35"/>
    <mergeCell ref="H33:L33"/>
    <mergeCell ref="A36:D36"/>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zoomScale="70" zoomScaleNormal="70" workbookViewId="0">
      <selection activeCell="C36" sqref="C36"/>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19.5703125" style="6" bestFit="1" customWidth="1"/>
    <col min="17" max="17" width="14.5703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194" t="s">
        <v>62</v>
      </c>
      <c r="C2" s="195"/>
      <c r="D2" s="195"/>
      <c r="E2" s="195"/>
      <c r="F2" s="195"/>
      <c r="G2" s="195"/>
      <c r="H2" s="195"/>
      <c r="I2" s="195"/>
      <c r="J2" s="195"/>
      <c r="K2" s="195"/>
      <c r="L2" s="195"/>
      <c r="M2" s="195"/>
      <c r="N2" s="195"/>
      <c r="O2" s="195"/>
      <c r="P2" s="195"/>
    </row>
    <row r="4" spans="2:16" ht="26.25" x14ac:dyDescent="0.25">
      <c r="B4" s="194" t="s">
        <v>47</v>
      </c>
      <c r="C4" s="195"/>
      <c r="D4" s="195"/>
      <c r="E4" s="195"/>
      <c r="F4" s="195"/>
      <c r="G4" s="195"/>
      <c r="H4" s="195"/>
      <c r="I4" s="195"/>
      <c r="J4" s="195"/>
      <c r="K4" s="195"/>
      <c r="L4" s="195"/>
      <c r="M4" s="195"/>
      <c r="N4" s="195"/>
      <c r="O4" s="195"/>
      <c r="P4" s="195"/>
    </row>
    <row r="5" spans="2:16" ht="15.75" thickBot="1" x14ac:dyDescent="0.3"/>
    <row r="6" spans="2:16" ht="21.75" thickBot="1" x14ac:dyDescent="0.3">
      <c r="B6" s="8" t="s">
        <v>4</v>
      </c>
      <c r="C6" s="205" t="s">
        <v>199</v>
      </c>
      <c r="D6" s="205"/>
      <c r="E6" s="205"/>
      <c r="F6" s="205"/>
      <c r="G6" s="205"/>
      <c r="H6" s="205"/>
      <c r="I6" s="205"/>
      <c r="J6" s="205"/>
      <c r="K6" s="205"/>
      <c r="L6" s="205"/>
      <c r="M6" s="205"/>
      <c r="N6" s="206"/>
    </row>
    <row r="7" spans="2:16" ht="16.5" thickBot="1" x14ac:dyDescent="0.3">
      <c r="B7" s="9" t="s">
        <v>5</v>
      </c>
      <c r="C7" s="205"/>
      <c r="D7" s="205"/>
      <c r="E7" s="205"/>
      <c r="F7" s="205"/>
      <c r="G7" s="205"/>
      <c r="H7" s="205"/>
      <c r="I7" s="205"/>
      <c r="J7" s="205"/>
      <c r="K7" s="205"/>
      <c r="L7" s="205"/>
      <c r="M7" s="205"/>
      <c r="N7" s="206"/>
    </row>
    <row r="8" spans="2:16" ht="16.5" thickBot="1" x14ac:dyDescent="0.3">
      <c r="B8" s="9" t="s">
        <v>6</v>
      </c>
      <c r="C8" s="205"/>
      <c r="D8" s="205"/>
      <c r="E8" s="205"/>
      <c r="F8" s="205"/>
      <c r="G8" s="205"/>
      <c r="H8" s="205"/>
      <c r="I8" s="205"/>
      <c r="J8" s="205"/>
      <c r="K8" s="205"/>
      <c r="L8" s="205"/>
      <c r="M8" s="205"/>
      <c r="N8" s="206"/>
    </row>
    <row r="9" spans="2:16" ht="16.5" thickBot="1" x14ac:dyDescent="0.3">
      <c r="B9" s="9" t="s">
        <v>7</v>
      </c>
      <c r="C9" s="205"/>
      <c r="D9" s="205"/>
      <c r="E9" s="205"/>
      <c r="F9" s="205"/>
      <c r="G9" s="205"/>
      <c r="H9" s="205"/>
      <c r="I9" s="205"/>
      <c r="J9" s="205"/>
      <c r="K9" s="205"/>
      <c r="L9" s="205"/>
      <c r="M9" s="205"/>
      <c r="N9" s="206"/>
    </row>
    <row r="10" spans="2:16" ht="16.5" thickBot="1" x14ac:dyDescent="0.3">
      <c r="B10" s="9" t="s">
        <v>8</v>
      </c>
      <c r="C10" s="207">
        <v>14</v>
      </c>
      <c r="D10" s="207"/>
      <c r="E10" s="208"/>
      <c r="F10" s="25"/>
      <c r="G10" s="25"/>
      <c r="H10" s="25"/>
      <c r="I10" s="25"/>
      <c r="J10" s="25"/>
      <c r="K10" s="25"/>
      <c r="L10" s="25"/>
      <c r="M10" s="25"/>
      <c r="N10" s="26"/>
    </row>
    <row r="11" spans="2:16" ht="16.5" thickBot="1" x14ac:dyDescent="0.3">
      <c r="B11" s="11" t="s">
        <v>9</v>
      </c>
      <c r="C11" s="12">
        <v>41974</v>
      </c>
      <c r="D11" s="13"/>
      <c r="E11" s="13"/>
      <c r="F11" s="13"/>
      <c r="G11" s="13"/>
      <c r="H11" s="13"/>
      <c r="I11" s="13"/>
      <c r="J11" s="13"/>
      <c r="K11" s="13"/>
      <c r="L11" s="13"/>
      <c r="M11" s="13"/>
      <c r="N11" s="14"/>
    </row>
    <row r="12" spans="2:16" ht="15.75" x14ac:dyDescent="0.25">
      <c r="B12" s="10"/>
      <c r="C12" s="15"/>
      <c r="D12" s="16"/>
      <c r="E12" s="16"/>
      <c r="F12" s="16"/>
      <c r="G12" s="16"/>
      <c r="H12" s="16"/>
      <c r="I12" s="80"/>
      <c r="J12" s="80"/>
      <c r="K12" s="80"/>
      <c r="L12" s="80"/>
      <c r="M12" s="80"/>
      <c r="N12" s="16"/>
    </row>
    <row r="13" spans="2:16" x14ac:dyDescent="0.25">
      <c r="I13" s="80"/>
      <c r="J13" s="80"/>
      <c r="K13" s="80"/>
      <c r="L13" s="80"/>
      <c r="M13" s="80"/>
      <c r="N13" s="81"/>
    </row>
    <row r="14" spans="2:16" ht="45.75" customHeight="1" x14ac:dyDescent="0.25">
      <c r="B14" s="209" t="s">
        <v>90</v>
      </c>
      <c r="C14" s="209"/>
      <c r="D14" s="145" t="s">
        <v>12</v>
      </c>
      <c r="E14" s="145" t="s">
        <v>13</v>
      </c>
      <c r="F14" s="145" t="s">
        <v>29</v>
      </c>
      <c r="G14" s="64"/>
      <c r="I14" s="29"/>
      <c r="J14" s="29"/>
      <c r="K14" s="29"/>
      <c r="L14" s="29"/>
      <c r="M14" s="29"/>
      <c r="N14" s="81"/>
    </row>
    <row r="15" spans="2:16" x14ac:dyDescent="0.25">
      <c r="B15" s="209"/>
      <c r="C15" s="209"/>
      <c r="D15" s="145">
        <v>14</v>
      </c>
      <c r="E15" s="27">
        <v>2007907930</v>
      </c>
      <c r="F15" s="149">
        <v>707</v>
      </c>
      <c r="G15" s="65"/>
      <c r="I15" s="30"/>
      <c r="J15" s="30"/>
      <c r="K15" s="30"/>
      <c r="L15" s="30"/>
      <c r="M15" s="30"/>
      <c r="N15" s="81"/>
    </row>
    <row r="16" spans="2:16" x14ac:dyDescent="0.25">
      <c r="B16" s="209"/>
      <c r="C16" s="209"/>
      <c r="D16" s="145"/>
      <c r="E16" s="27"/>
      <c r="F16" s="149"/>
      <c r="G16" s="65"/>
      <c r="I16" s="30"/>
      <c r="J16" s="30"/>
      <c r="K16" s="30"/>
      <c r="L16" s="30"/>
      <c r="M16" s="30"/>
      <c r="N16" s="81"/>
    </row>
    <row r="17" spans="1:14" x14ac:dyDescent="0.25">
      <c r="B17" s="209"/>
      <c r="C17" s="209"/>
      <c r="D17" s="145"/>
      <c r="E17" s="27"/>
      <c r="F17" s="149"/>
      <c r="G17" s="65"/>
      <c r="I17" s="30"/>
      <c r="J17" s="30"/>
      <c r="K17" s="30"/>
      <c r="L17" s="30"/>
      <c r="M17" s="30"/>
      <c r="N17" s="81"/>
    </row>
    <row r="18" spans="1:14" x14ac:dyDescent="0.25">
      <c r="B18" s="209"/>
      <c r="C18" s="209"/>
      <c r="D18" s="145"/>
      <c r="E18" s="150"/>
      <c r="F18" s="149"/>
      <c r="G18" s="65"/>
      <c r="H18" s="18"/>
      <c r="I18" s="30"/>
      <c r="J18" s="30"/>
      <c r="K18" s="30"/>
      <c r="L18" s="30"/>
      <c r="M18" s="30"/>
      <c r="N18" s="17"/>
    </row>
    <row r="19" spans="1:14" x14ac:dyDescent="0.25">
      <c r="B19" s="209"/>
      <c r="C19" s="209"/>
      <c r="D19" s="145"/>
      <c r="E19" s="150"/>
      <c r="F19" s="149"/>
      <c r="G19" s="65"/>
      <c r="H19" s="18"/>
      <c r="I19" s="32"/>
      <c r="J19" s="32"/>
      <c r="K19" s="32"/>
      <c r="L19" s="32"/>
      <c r="M19" s="32"/>
      <c r="N19" s="17"/>
    </row>
    <row r="20" spans="1:14" x14ac:dyDescent="0.25">
      <c r="B20" s="209"/>
      <c r="C20" s="209"/>
      <c r="D20" s="145"/>
      <c r="E20" s="28"/>
      <c r="F20" s="149"/>
      <c r="G20" s="65"/>
      <c r="H20" s="18"/>
      <c r="I20" s="80"/>
      <c r="J20" s="80"/>
      <c r="K20" s="80"/>
      <c r="L20" s="80"/>
      <c r="M20" s="80"/>
      <c r="N20" s="17"/>
    </row>
    <row r="21" spans="1:14" x14ac:dyDescent="0.25">
      <c r="B21" s="209"/>
      <c r="C21" s="209"/>
      <c r="D21" s="145"/>
      <c r="E21" s="28"/>
      <c r="F21" s="149"/>
      <c r="G21" s="65"/>
      <c r="H21" s="18"/>
      <c r="I21" s="80"/>
      <c r="J21" s="80"/>
      <c r="K21" s="80"/>
      <c r="L21" s="80"/>
      <c r="M21" s="80"/>
      <c r="N21" s="17"/>
    </row>
    <row r="22" spans="1:14" ht="15.75" thickBot="1" x14ac:dyDescent="0.3">
      <c r="B22" s="203" t="s">
        <v>14</v>
      </c>
      <c r="C22" s="204"/>
      <c r="D22" s="145"/>
      <c r="E22" s="46">
        <f>SUM(E15:E19)</f>
        <v>2007907930</v>
      </c>
      <c r="F22" s="149"/>
      <c r="G22" s="65"/>
      <c r="H22" s="18"/>
      <c r="I22" s="80"/>
      <c r="J22" s="80"/>
      <c r="K22" s="80"/>
      <c r="L22" s="80"/>
      <c r="M22" s="80"/>
      <c r="N22" s="17"/>
    </row>
    <row r="23" spans="1:14" ht="45.75" thickBot="1" x14ac:dyDescent="0.3">
      <c r="A23" s="34"/>
      <c r="B23" s="40" t="s">
        <v>15</v>
      </c>
      <c r="C23" s="40" t="s">
        <v>91</v>
      </c>
      <c r="E23" s="29"/>
      <c r="F23" s="29"/>
      <c r="G23" s="29"/>
      <c r="H23" s="29"/>
      <c r="I23" s="7"/>
      <c r="J23" s="7"/>
      <c r="K23" s="7"/>
      <c r="L23" s="7"/>
      <c r="M23" s="7"/>
    </row>
    <row r="24" spans="1:14" ht="15.75" thickBot="1" x14ac:dyDescent="0.3">
      <c r="A24" s="35">
        <v>1</v>
      </c>
      <c r="C24" s="37">
        <f>F15*0.8</f>
        <v>565.6</v>
      </c>
      <c r="D24" s="33"/>
      <c r="E24" s="36">
        <f>E22</f>
        <v>2007907930</v>
      </c>
      <c r="F24" s="31"/>
      <c r="G24" s="31"/>
      <c r="H24" s="31"/>
      <c r="I24" s="19"/>
      <c r="J24" s="19"/>
      <c r="K24" s="19"/>
      <c r="L24" s="19"/>
      <c r="M24" s="19"/>
    </row>
    <row r="25" spans="1:14" x14ac:dyDescent="0.25">
      <c r="A25" s="72"/>
      <c r="C25" s="37">
        <f t="shared" ref="C25:C28" si="0">F16*0.8</f>
        <v>0</v>
      </c>
      <c r="D25" s="33"/>
      <c r="E25" s="151"/>
      <c r="F25" s="31"/>
      <c r="G25" s="31"/>
      <c r="H25" s="31"/>
      <c r="I25" s="19"/>
      <c r="J25" s="19"/>
      <c r="K25" s="19"/>
      <c r="L25" s="19"/>
      <c r="M25" s="19"/>
    </row>
    <row r="26" spans="1:14" x14ac:dyDescent="0.25">
      <c r="A26" s="72"/>
      <c r="C26" s="37">
        <f t="shared" si="0"/>
        <v>0</v>
      </c>
      <c r="D26" s="33"/>
      <c r="E26" s="151"/>
      <c r="F26" s="31"/>
      <c r="G26" s="31"/>
      <c r="H26" s="31"/>
      <c r="I26" s="19"/>
      <c r="J26" s="19"/>
      <c r="K26" s="19"/>
      <c r="L26" s="19"/>
      <c r="M26" s="19"/>
    </row>
    <row r="27" spans="1:14" x14ac:dyDescent="0.25">
      <c r="A27" s="72"/>
      <c r="C27" s="37">
        <f t="shared" si="0"/>
        <v>0</v>
      </c>
      <c r="D27" s="33"/>
      <c r="E27" s="151"/>
      <c r="F27" s="31"/>
      <c r="G27" s="31"/>
      <c r="H27" s="31"/>
      <c r="I27" s="19"/>
      <c r="J27" s="19"/>
      <c r="K27" s="19"/>
      <c r="L27" s="19"/>
      <c r="M27" s="19"/>
    </row>
    <row r="28" spans="1:14" x14ac:dyDescent="0.25">
      <c r="A28" s="72"/>
      <c r="C28" s="37">
        <f t="shared" si="0"/>
        <v>0</v>
      </c>
      <c r="D28" s="33"/>
      <c r="E28" s="151"/>
      <c r="F28" s="31"/>
      <c r="G28" s="31"/>
      <c r="H28" s="31"/>
      <c r="I28" s="19"/>
      <c r="J28" s="19"/>
      <c r="K28" s="19"/>
      <c r="L28" s="19"/>
      <c r="M28" s="19"/>
    </row>
    <row r="29" spans="1:14" x14ac:dyDescent="0.25">
      <c r="A29" s="72"/>
      <c r="C29" s="73"/>
      <c r="D29" s="30"/>
      <c r="E29" s="74"/>
      <c r="F29" s="31"/>
      <c r="G29" s="31"/>
      <c r="H29" s="31"/>
      <c r="I29" s="19"/>
      <c r="J29" s="19"/>
      <c r="K29" s="19"/>
      <c r="L29" s="19"/>
      <c r="M29" s="19"/>
    </row>
    <row r="30" spans="1:14" x14ac:dyDescent="0.25">
      <c r="A30" s="72"/>
      <c r="C30" s="73"/>
      <c r="D30" s="30"/>
      <c r="E30" s="74"/>
      <c r="F30" s="31"/>
      <c r="G30" s="31"/>
      <c r="H30" s="31"/>
      <c r="I30" s="19"/>
      <c r="J30" s="19"/>
      <c r="K30" s="19"/>
      <c r="L30" s="19"/>
      <c r="M30" s="19"/>
    </row>
    <row r="31" spans="1:14" x14ac:dyDescent="0.25">
      <c r="A31" s="72"/>
      <c r="B31" s="95" t="s">
        <v>126</v>
      </c>
      <c r="C31" s="77"/>
      <c r="D31" s="77"/>
      <c r="E31" s="77"/>
      <c r="F31" s="77"/>
      <c r="G31" s="77"/>
      <c r="H31" s="77"/>
      <c r="I31" s="80"/>
      <c r="J31" s="80"/>
      <c r="K31" s="80"/>
      <c r="L31" s="80"/>
      <c r="M31" s="80"/>
      <c r="N31" s="81"/>
    </row>
    <row r="32" spans="1:14" x14ac:dyDescent="0.25">
      <c r="A32" s="72"/>
      <c r="B32" s="77"/>
      <c r="C32" s="196"/>
      <c r="D32" s="196"/>
      <c r="E32" s="77"/>
      <c r="F32" s="77"/>
      <c r="G32" s="77"/>
      <c r="H32" s="77"/>
      <c r="I32" s="80"/>
      <c r="J32" s="80"/>
      <c r="K32" s="80"/>
      <c r="L32" s="80"/>
      <c r="M32" s="80"/>
      <c r="N32" s="81"/>
    </row>
    <row r="33" spans="1:14" x14ac:dyDescent="0.25">
      <c r="A33" s="72"/>
      <c r="B33" s="97" t="s">
        <v>33</v>
      </c>
      <c r="C33" s="97" t="s">
        <v>127</v>
      </c>
      <c r="D33" s="97" t="s">
        <v>128</v>
      </c>
      <c r="E33" s="77"/>
      <c r="F33" s="77"/>
      <c r="G33" s="77"/>
      <c r="H33" s="77"/>
      <c r="I33" s="80"/>
      <c r="J33" s="80"/>
      <c r="K33" s="80"/>
      <c r="L33" s="80"/>
      <c r="M33" s="80"/>
      <c r="N33" s="81"/>
    </row>
    <row r="34" spans="1:14" x14ac:dyDescent="0.25">
      <c r="A34" s="72"/>
      <c r="B34" s="94" t="s">
        <v>129</v>
      </c>
      <c r="C34" s="94" t="s">
        <v>265</v>
      </c>
      <c r="D34" s="94"/>
      <c r="E34" s="77"/>
      <c r="F34" s="77"/>
      <c r="G34" s="77"/>
      <c r="H34" s="77"/>
      <c r="I34" s="80"/>
      <c r="J34" s="80"/>
      <c r="K34" s="80"/>
      <c r="L34" s="80"/>
      <c r="M34" s="80"/>
      <c r="N34" s="81"/>
    </row>
    <row r="35" spans="1:14" x14ac:dyDescent="0.25">
      <c r="A35" s="72"/>
      <c r="B35" s="94" t="s">
        <v>130</v>
      </c>
      <c r="C35" s="94" t="s">
        <v>167</v>
      </c>
      <c r="D35" s="94"/>
      <c r="E35" s="77"/>
      <c r="F35" s="77"/>
      <c r="G35" s="77"/>
      <c r="H35" s="77"/>
      <c r="I35" s="80"/>
      <c r="J35" s="80"/>
      <c r="K35" s="80"/>
      <c r="L35" s="80"/>
      <c r="M35" s="80"/>
      <c r="N35" s="81"/>
    </row>
    <row r="36" spans="1:14" x14ac:dyDescent="0.25">
      <c r="A36" s="72"/>
      <c r="B36" s="94" t="s">
        <v>131</v>
      </c>
      <c r="C36" s="94" t="s">
        <v>265</v>
      </c>
      <c r="D36" s="158"/>
      <c r="E36" s="77"/>
      <c r="F36" s="77"/>
      <c r="G36" s="77"/>
      <c r="H36" s="77"/>
      <c r="I36" s="80"/>
      <c r="J36" s="80"/>
      <c r="K36" s="80"/>
      <c r="L36" s="80"/>
      <c r="M36" s="80"/>
      <c r="N36" s="81"/>
    </row>
    <row r="37" spans="1:14" x14ac:dyDescent="0.25">
      <c r="A37" s="72"/>
      <c r="B37" s="94" t="s">
        <v>132</v>
      </c>
      <c r="C37" s="94" t="s">
        <v>265</v>
      </c>
      <c r="D37" s="94"/>
      <c r="E37" s="77"/>
      <c r="F37" s="77"/>
      <c r="G37" s="77"/>
      <c r="H37" s="77"/>
      <c r="I37" s="80"/>
      <c r="J37" s="80"/>
      <c r="K37" s="80"/>
      <c r="L37" s="80"/>
      <c r="M37" s="80"/>
      <c r="N37" s="81"/>
    </row>
    <row r="38" spans="1:14" x14ac:dyDescent="0.25">
      <c r="A38" s="72"/>
      <c r="B38" s="77"/>
      <c r="C38" s="77"/>
      <c r="D38" s="77"/>
      <c r="E38" s="77"/>
      <c r="F38" s="77"/>
      <c r="G38" s="77"/>
      <c r="H38" s="77"/>
      <c r="I38" s="80"/>
      <c r="J38" s="80"/>
      <c r="K38" s="80"/>
      <c r="L38" s="80"/>
      <c r="M38" s="80"/>
      <c r="N38" s="81"/>
    </row>
    <row r="39" spans="1:14" x14ac:dyDescent="0.25">
      <c r="A39" s="72"/>
      <c r="B39" s="77"/>
      <c r="C39" s="77"/>
      <c r="D39" s="77"/>
      <c r="E39" s="77"/>
      <c r="F39" s="77"/>
      <c r="G39" s="77"/>
      <c r="H39" s="77"/>
      <c r="I39" s="80"/>
      <c r="J39" s="80"/>
      <c r="K39" s="80"/>
      <c r="L39" s="80"/>
      <c r="M39" s="80"/>
      <c r="N39" s="81"/>
    </row>
    <row r="40" spans="1:14" x14ac:dyDescent="0.25">
      <c r="A40" s="72"/>
      <c r="B40" s="95" t="s">
        <v>133</v>
      </c>
      <c r="C40" s="77"/>
      <c r="D40" s="77"/>
      <c r="E40" s="77"/>
      <c r="F40" s="77"/>
      <c r="G40" s="77"/>
      <c r="H40" s="77"/>
      <c r="I40" s="80"/>
      <c r="J40" s="80"/>
      <c r="K40" s="80"/>
      <c r="L40" s="80"/>
      <c r="M40" s="80"/>
      <c r="N40" s="81"/>
    </row>
    <row r="41" spans="1:14" x14ac:dyDescent="0.25">
      <c r="A41" s="72"/>
      <c r="B41" s="77"/>
      <c r="C41" s="77"/>
      <c r="D41" s="77"/>
      <c r="E41" s="77"/>
      <c r="F41" s="77"/>
      <c r="G41" s="77"/>
      <c r="H41" s="77"/>
      <c r="I41" s="80"/>
      <c r="J41" s="80"/>
      <c r="K41" s="80"/>
      <c r="L41" s="80"/>
      <c r="M41" s="80"/>
      <c r="N41" s="81"/>
    </row>
    <row r="42" spans="1:14" x14ac:dyDescent="0.25">
      <c r="A42" s="72"/>
      <c r="B42" s="77"/>
      <c r="C42" s="77"/>
      <c r="D42" s="77"/>
      <c r="E42" s="77"/>
      <c r="F42" s="77"/>
      <c r="G42" s="77"/>
      <c r="H42" s="77"/>
      <c r="I42" s="80"/>
      <c r="J42" s="80"/>
      <c r="K42" s="80"/>
      <c r="L42" s="80"/>
      <c r="M42" s="80"/>
      <c r="N42" s="81"/>
    </row>
    <row r="43" spans="1:14" x14ac:dyDescent="0.25">
      <c r="A43" s="72"/>
      <c r="B43" s="97" t="s">
        <v>33</v>
      </c>
      <c r="C43" s="97" t="s">
        <v>57</v>
      </c>
      <c r="D43" s="96" t="s">
        <v>50</v>
      </c>
      <c r="E43" s="96" t="s">
        <v>16</v>
      </c>
      <c r="F43" s="77"/>
      <c r="G43" s="77"/>
      <c r="H43" s="77"/>
      <c r="I43" s="80"/>
      <c r="J43" s="80"/>
      <c r="K43" s="80"/>
      <c r="L43" s="80"/>
      <c r="M43" s="80"/>
      <c r="N43" s="81"/>
    </row>
    <row r="44" spans="1:14" ht="28.5" x14ac:dyDescent="0.25">
      <c r="A44" s="72"/>
      <c r="B44" s="78" t="s">
        <v>134</v>
      </c>
      <c r="C44" s="79">
        <v>40</v>
      </c>
      <c r="D44" s="144">
        <v>20</v>
      </c>
      <c r="E44" s="197">
        <f>+D44+D45</f>
        <v>20</v>
      </c>
      <c r="F44" s="77"/>
      <c r="G44" s="77"/>
      <c r="H44" s="77"/>
      <c r="I44" s="80"/>
      <c r="J44" s="80"/>
      <c r="K44" s="80"/>
      <c r="L44" s="80"/>
      <c r="M44" s="80"/>
      <c r="N44" s="81"/>
    </row>
    <row r="45" spans="1:14" ht="42.75" x14ac:dyDescent="0.25">
      <c r="A45" s="72"/>
      <c r="B45" s="78" t="s">
        <v>135</v>
      </c>
      <c r="C45" s="79">
        <v>60</v>
      </c>
      <c r="D45" s="144">
        <f>+F158</f>
        <v>0</v>
      </c>
      <c r="E45" s="198"/>
      <c r="F45" s="77"/>
      <c r="G45" s="77"/>
      <c r="H45" s="77"/>
      <c r="I45" s="80"/>
      <c r="J45" s="80"/>
      <c r="K45" s="80"/>
      <c r="L45" s="80"/>
      <c r="M45" s="80"/>
      <c r="N45" s="81"/>
    </row>
    <row r="46" spans="1:14" x14ac:dyDescent="0.25">
      <c r="A46" s="72"/>
      <c r="C46" s="73"/>
      <c r="D46" s="30"/>
      <c r="E46" s="74"/>
      <c r="F46" s="31"/>
      <c r="G46" s="31"/>
      <c r="H46" s="31"/>
      <c r="I46" s="19"/>
      <c r="J46" s="19"/>
      <c r="K46" s="19"/>
      <c r="L46" s="19"/>
      <c r="M46" s="19"/>
    </row>
    <row r="47" spans="1:14" x14ac:dyDescent="0.25">
      <c r="A47" s="72"/>
      <c r="C47" s="73"/>
      <c r="D47" s="30"/>
      <c r="E47" s="74"/>
      <c r="F47" s="31"/>
      <c r="G47" s="31"/>
      <c r="H47" s="31"/>
      <c r="I47" s="19"/>
      <c r="J47" s="19"/>
      <c r="K47" s="19"/>
      <c r="L47" s="19"/>
      <c r="M47" s="19"/>
    </row>
    <row r="48" spans="1:14" x14ac:dyDescent="0.25">
      <c r="A48" s="72"/>
      <c r="C48" s="73"/>
      <c r="D48" s="30"/>
      <c r="E48" s="74"/>
      <c r="F48" s="31"/>
      <c r="G48" s="31"/>
      <c r="H48" s="31"/>
      <c r="I48" s="19"/>
      <c r="J48" s="19"/>
      <c r="K48" s="19"/>
      <c r="L48" s="19"/>
      <c r="M48" s="19"/>
    </row>
    <row r="49" spans="1:26" ht="15.75" thickBot="1" x14ac:dyDescent="0.3">
      <c r="K49" s="152"/>
      <c r="M49" s="199" t="s">
        <v>35</v>
      </c>
      <c r="N49" s="199"/>
    </row>
    <row r="50" spans="1:26" x14ac:dyDescent="0.25">
      <c r="B50" s="95" t="s">
        <v>30</v>
      </c>
      <c r="M50" s="47"/>
      <c r="N50" s="47"/>
    </row>
    <row r="51" spans="1:26" ht="15.75" thickBot="1" x14ac:dyDescent="0.3">
      <c r="M51" s="47"/>
      <c r="N51" s="47"/>
    </row>
    <row r="52" spans="1:26" s="80" customFormat="1" ht="109.5" customHeight="1" x14ac:dyDescent="0.25">
      <c r="B52" s="91" t="s">
        <v>136</v>
      </c>
      <c r="C52" s="91" t="s">
        <v>137</v>
      </c>
      <c r="D52" s="91" t="s">
        <v>138</v>
      </c>
      <c r="E52" s="91" t="s">
        <v>44</v>
      </c>
      <c r="F52" s="91" t="s">
        <v>22</v>
      </c>
      <c r="G52" s="91" t="s">
        <v>92</v>
      </c>
      <c r="H52" s="91" t="s">
        <v>17</v>
      </c>
      <c r="I52" s="91" t="s">
        <v>10</v>
      </c>
      <c r="J52" s="91" t="s">
        <v>31</v>
      </c>
      <c r="K52" s="91" t="s">
        <v>60</v>
      </c>
      <c r="L52" s="91" t="s">
        <v>20</v>
      </c>
      <c r="M52" s="76" t="s">
        <v>26</v>
      </c>
      <c r="N52" s="91" t="s">
        <v>139</v>
      </c>
      <c r="O52" s="91" t="s">
        <v>36</v>
      </c>
      <c r="P52" s="92" t="s">
        <v>11</v>
      </c>
      <c r="Q52" s="92" t="s">
        <v>19</v>
      </c>
    </row>
    <row r="53" spans="1:26" s="86" customFormat="1" ht="90" x14ac:dyDescent="0.25">
      <c r="A53" s="38">
        <v>1</v>
      </c>
      <c r="B53" s="87" t="s">
        <v>199</v>
      </c>
      <c r="C53" s="87" t="s">
        <v>199</v>
      </c>
      <c r="D53" s="87" t="s">
        <v>200</v>
      </c>
      <c r="E53" s="153">
        <v>1720120347</v>
      </c>
      <c r="F53" s="83" t="s">
        <v>127</v>
      </c>
      <c r="G53" s="125"/>
      <c r="H53" s="90">
        <v>41250</v>
      </c>
      <c r="I53" s="84">
        <v>42004</v>
      </c>
      <c r="J53" s="84"/>
      <c r="K53" s="75">
        <v>21.76</v>
      </c>
      <c r="L53" s="154">
        <v>0</v>
      </c>
      <c r="M53" s="75">
        <f>216+180+675+164+171+72+397+320</f>
        <v>2195</v>
      </c>
      <c r="N53" s="75">
        <v>0</v>
      </c>
      <c r="O53" s="20">
        <v>10789473474</v>
      </c>
      <c r="P53" s="20" t="s">
        <v>201</v>
      </c>
      <c r="Q53" s="126" t="s">
        <v>202</v>
      </c>
      <c r="R53" s="85"/>
      <c r="S53" s="85"/>
      <c r="T53" s="85"/>
      <c r="U53" s="85"/>
      <c r="V53" s="85"/>
      <c r="W53" s="85"/>
      <c r="X53" s="85"/>
      <c r="Y53" s="85"/>
      <c r="Z53" s="85"/>
    </row>
    <row r="54" spans="1:26" s="86" customFormat="1" x14ac:dyDescent="0.25">
      <c r="A54" s="38">
        <f>+A53+1</f>
        <v>2</v>
      </c>
      <c r="B54" s="87"/>
      <c r="C54" s="88"/>
      <c r="D54" s="87"/>
      <c r="E54" s="82"/>
      <c r="F54" s="83"/>
      <c r="G54" s="83"/>
      <c r="H54" s="83"/>
      <c r="I54" s="84"/>
      <c r="J54" s="84"/>
      <c r="K54" s="84"/>
      <c r="L54" s="84"/>
      <c r="M54" s="75"/>
      <c r="N54" s="75"/>
      <c r="O54" s="20"/>
      <c r="P54" s="20"/>
      <c r="Q54" s="126"/>
      <c r="R54" s="85"/>
      <c r="S54" s="85"/>
      <c r="T54" s="85"/>
      <c r="U54" s="85"/>
      <c r="V54" s="85"/>
      <c r="W54" s="85"/>
      <c r="X54" s="85"/>
      <c r="Y54" s="85"/>
      <c r="Z54" s="85"/>
    </row>
    <row r="55" spans="1:26" s="86" customFormat="1" x14ac:dyDescent="0.25">
      <c r="A55" s="38">
        <f t="shared" ref="A55:A60" si="1">+A54+1</f>
        <v>3</v>
      </c>
      <c r="B55" s="87"/>
      <c r="C55" s="88"/>
      <c r="D55" s="87"/>
      <c r="E55" s="82"/>
      <c r="F55" s="83"/>
      <c r="G55" s="83"/>
      <c r="H55" s="83"/>
      <c r="I55" s="84"/>
      <c r="J55" s="84"/>
      <c r="K55" s="84"/>
      <c r="L55" s="84"/>
      <c r="M55" s="75"/>
      <c r="N55" s="75"/>
      <c r="O55" s="20"/>
      <c r="P55" s="20"/>
      <c r="Q55" s="126"/>
      <c r="R55" s="85"/>
      <c r="S55" s="85"/>
      <c r="T55" s="85"/>
      <c r="U55" s="85"/>
      <c r="V55" s="85"/>
      <c r="W55" s="85"/>
      <c r="X55" s="85"/>
      <c r="Y55" s="85"/>
      <c r="Z55" s="85"/>
    </row>
    <row r="56" spans="1:26" s="86" customFormat="1" x14ac:dyDescent="0.25">
      <c r="A56" s="38">
        <f t="shared" si="1"/>
        <v>4</v>
      </c>
      <c r="B56" s="87"/>
      <c r="C56" s="88"/>
      <c r="D56" s="87"/>
      <c r="E56" s="82"/>
      <c r="F56" s="83"/>
      <c r="G56" s="83"/>
      <c r="H56" s="83"/>
      <c r="I56" s="84"/>
      <c r="J56" s="84"/>
      <c r="K56" s="84"/>
      <c r="L56" s="84"/>
      <c r="M56" s="75"/>
      <c r="N56" s="75"/>
      <c r="O56" s="20"/>
      <c r="P56" s="20"/>
      <c r="Q56" s="126"/>
      <c r="R56" s="85"/>
      <c r="S56" s="85"/>
      <c r="T56" s="85"/>
      <c r="U56" s="85"/>
      <c r="V56" s="85"/>
      <c r="W56" s="85"/>
      <c r="X56" s="85"/>
      <c r="Y56" s="85"/>
      <c r="Z56" s="85"/>
    </row>
    <row r="57" spans="1:26" s="86" customFormat="1" x14ac:dyDescent="0.25">
      <c r="A57" s="38">
        <f t="shared" si="1"/>
        <v>5</v>
      </c>
      <c r="B57" s="87"/>
      <c r="C57" s="88"/>
      <c r="D57" s="87"/>
      <c r="E57" s="82"/>
      <c r="F57" s="83"/>
      <c r="G57" s="83"/>
      <c r="H57" s="83"/>
      <c r="I57" s="84"/>
      <c r="J57" s="84"/>
      <c r="K57" s="84"/>
      <c r="L57" s="84"/>
      <c r="M57" s="75"/>
      <c r="N57" s="75"/>
      <c r="O57" s="20"/>
      <c r="P57" s="20"/>
      <c r="Q57" s="126"/>
      <c r="R57" s="85"/>
      <c r="S57" s="85"/>
      <c r="T57" s="85"/>
      <c r="U57" s="85"/>
      <c r="V57" s="85"/>
      <c r="W57" s="85"/>
      <c r="X57" s="85"/>
      <c r="Y57" s="85"/>
      <c r="Z57" s="85"/>
    </row>
    <row r="58" spans="1:26" s="86" customFormat="1" x14ac:dyDescent="0.25">
      <c r="A58" s="38">
        <f t="shared" si="1"/>
        <v>6</v>
      </c>
      <c r="B58" s="87"/>
      <c r="C58" s="88"/>
      <c r="D58" s="87"/>
      <c r="E58" s="82"/>
      <c r="F58" s="83"/>
      <c r="G58" s="83"/>
      <c r="H58" s="83"/>
      <c r="I58" s="84"/>
      <c r="J58" s="84"/>
      <c r="K58" s="84"/>
      <c r="L58" s="84"/>
      <c r="M58" s="75"/>
      <c r="N58" s="75"/>
      <c r="O58" s="20"/>
      <c r="P58" s="20"/>
      <c r="Q58" s="126"/>
      <c r="R58" s="85"/>
      <c r="S58" s="85"/>
      <c r="T58" s="85"/>
      <c r="U58" s="85"/>
      <c r="V58" s="85"/>
      <c r="W58" s="85"/>
      <c r="X58" s="85"/>
      <c r="Y58" s="85"/>
      <c r="Z58" s="85"/>
    </row>
    <row r="59" spans="1:26" s="86" customFormat="1" x14ac:dyDescent="0.25">
      <c r="A59" s="38">
        <f t="shared" si="1"/>
        <v>7</v>
      </c>
      <c r="B59" s="87"/>
      <c r="C59" s="88"/>
      <c r="D59" s="87"/>
      <c r="E59" s="82"/>
      <c r="F59" s="83"/>
      <c r="G59" s="83"/>
      <c r="H59" s="83"/>
      <c r="I59" s="84"/>
      <c r="J59" s="84"/>
      <c r="K59" s="84"/>
      <c r="L59" s="84"/>
      <c r="M59" s="75"/>
      <c r="N59" s="75"/>
      <c r="O59" s="20"/>
      <c r="P59" s="20"/>
      <c r="Q59" s="126"/>
      <c r="R59" s="85"/>
      <c r="S59" s="85"/>
      <c r="T59" s="85"/>
      <c r="U59" s="85"/>
      <c r="V59" s="85"/>
      <c r="W59" s="85"/>
      <c r="X59" s="85"/>
      <c r="Y59" s="85"/>
      <c r="Z59" s="85"/>
    </row>
    <row r="60" spans="1:26" s="86" customFormat="1" x14ac:dyDescent="0.25">
      <c r="A60" s="38">
        <f t="shared" si="1"/>
        <v>8</v>
      </c>
      <c r="B60" s="87"/>
      <c r="C60" s="88"/>
      <c r="D60" s="87"/>
      <c r="E60" s="82"/>
      <c r="F60" s="83"/>
      <c r="G60" s="83"/>
      <c r="H60" s="83"/>
      <c r="I60" s="84"/>
      <c r="J60" s="84"/>
      <c r="K60" s="84"/>
      <c r="L60" s="84"/>
      <c r="M60" s="75"/>
      <c r="N60" s="75"/>
      <c r="O60" s="20"/>
      <c r="P60" s="20"/>
      <c r="Q60" s="126"/>
      <c r="R60" s="85"/>
      <c r="S60" s="85"/>
      <c r="T60" s="85"/>
      <c r="U60" s="85"/>
      <c r="V60" s="85"/>
      <c r="W60" s="85"/>
      <c r="X60" s="85"/>
      <c r="Y60" s="85"/>
      <c r="Z60" s="85"/>
    </row>
    <row r="61" spans="1:26" s="86" customFormat="1" x14ac:dyDescent="0.25">
      <c r="A61" s="38"/>
      <c r="B61" s="39" t="s">
        <v>16</v>
      </c>
      <c r="C61" s="88"/>
      <c r="D61" s="87"/>
      <c r="E61" s="82"/>
      <c r="F61" s="83"/>
      <c r="G61" s="83"/>
      <c r="H61" s="83"/>
      <c r="I61" s="84"/>
      <c r="J61" s="84"/>
      <c r="K61" s="89">
        <f t="shared" ref="K61" si="2">SUM(K53:K60)</f>
        <v>21.76</v>
      </c>
      <c r="L61" s="89">
        <f t="shared" ref="L61:N61" si="3">SUM(L53:L60)</f>
        <v>0</v>
      </c>
      <c r="M61" s="124">
        <f t="shared" si="3"/>
        <v>2195</v>
      </c>
      <c r="N61" s="89">
        <f t="shared" si="3"/>
        <v>0</v>
      </c>
      <c r="O61" s="20"/>
      <c r="P61" s="20"/>
      <c r="Q61" s="127"/>
    </row>
    <row r="62" spans="1:26" s="21" customFormat="1" x14ac:dyDescent="0.25">
      <c r="E62" s="22"/>
    </row>
    <row r="63" spans="1:26" s="21" customFormat="1" x14ac:dyDescent="0.25">
      <c r="B63" s="200" t="s">
        <v>28</v>
      </c>
      <c r="C63" s="200" t="s">
        <v>27</v>
      </c>
      <c r="D63" s="202" t="s">
        <v>34</v>
      </c>
      <c r="E63" s="202"/>
    </row>
    <row r="64" spans="1:26" s="21" customFormat="1" x14ac:dyDescent="0.25">
      <c r="B64" s="201"/>
      <c r="C64" s="201"/>
      <c r="D64" s="146" t="s">
        <v>23</v>
      </c>
      <c r="E64" s="45" t="s">
        <v>24</v>
      </c>
    </row>
    <row r="65" spans="2:17" s="21" customFormat="1" ht="30.6" customHeight="1" x14ac:dyDescent="0.25">
      <c r="B65" s="43" t="s">
        <v>21</v>
      </c>
      <c r="C65" s="44">
        <f>+K61</f>
        <v>21.76</v>
      </c>
      <c r="D65" s="42"/>
      <c r="E65" s="42" t="s">
        <v>167</v>
      </c>
      <c r="F65" s="23"/>
      <c r="G65" s="23"/>
      <c r="H65" s="23"/>
      <c r="I65" s="23"/>
      <c r="J65" s="23"/>
      <c r="K65" s="23"/>
      <c r="L65" s="23"/>
      <c r="M65" s="23"/>
    </row>
    <row r="66" spans="2:17" s="21" customFormat="1" ht="30" customHeight="1" x14ac:dyDescent="0.25">
      <c r="B66" s="43" t="s">
        <v>25</v>
      </c>
      <c r="C66" s="44">
        <f>+M61</f>
        <v>2195</v>
      </c>
      <c r="D66" s="42" t="s">
        <v>167</v>
      </c>
      <c r="E66" s="42"/>
    </row>
    <row r="67" spans="2:17" s="21" customFormat="1" x14ac:dyDescent="0.25">
      <c r="B67" s="24"/>
      <c r="C67" s="219"/>
      <c r="D67" s="219"/>
      <c r="E67" s="219"/>
      <c r="F67" s="219"/>
      <c r="G67" s="219"/>
      <c r="H67" s="219"/>
      <c r="I67" s="219"/>
      <c r="J67" s="219"/>
      <c r="K67" s="219"/>
      <c r="L67" s="219"/>
      <c r="M67" s="219"/>
      <c r="N67" s="219"/>
    </row>
    <row r="68" spans="2:17" ht="28.15" customHeight="1" thickBot="1" x14ac:dyDescent="0.3"/>
    <row r="69" spans="2:17" ht="27" thickBot="1" x14ac:dyDescent="0.3">
      <c r="B69" s="220" t="s">
        <v>93</v>
      </c>
      <c r="C69" s="220"/>
      <c r="D69" s="220"/>
      <c r="E69" s="220"/>
      <c r="F69" s="220"/>
      <c r="G69" s="220"/>
      <c r="H69" s="220"/>
      <c r="I69" s="220"/>
      <c r="J69" s="220"/>
      <c r="K69" s="220"/>
      <c r="L69" s="220"/>
      <c r="M69" s="220"/>
      <c r="N69" s="220"/>
    </row>
    <row r="72" spans="2:17" ht="139.5" customHeight="1" x14ac:dyDescent="0.25">
      <c r="B72" s="93" t="s">
        <v>140</v>
      </c>
      <c r="C72" s="49" t="s">
        <v>2</v>
      </c>
      <c r="D72" s="49" t="s">
        <v>95</v>
      </c>
      <c r="E72" s="49" t="s">
        <v>94</v>
      </c>
      <c r="F72" s="49" t="s">
        <v>96</v>
      </c>
      <c r="G72" s="49" t="s">
        <v>97</v>
      </c>
      <c r="H72" s="49" t="s">
        <v>98</v>
      </c>
      <c r="I72" s="49" t="s">
        <v>99</v>
      </c>
      <c r="J72" s="49" t="s">
        <v>100</v>
      </c>
      <c r="K72" s="49" t="s">
        <v>101</v>
      </c>
      <c r="L72" s="49" t="s">
        <v>102</v>
      </c>
      <c r="M72" s="68" t="s">
        <v>103</v>
      </c>
      <c r="N72" s="68" t="s">
        <v>104</v>
      </c>
      <c r="O72" s="215" t="s">
        <v>3</v>
      </c>
      <c r="P72" s="217"/>
      <c r="Q72" s="49" t="s">
        <v>18</v>
      </c>
    </row>
    <row r="73" spans="2:17" ht="30" x14ac:dyDescent="0.25">
      <c r="B73" s="2" t="s">
        <v>203</v>
      </c>
      <c r="C73" s="143" t="s">
        <v>204</v>
      </c>
      <c r="D73" s="70" t="s">
        <v>205</v>
      </c>
      <c r="E73" s="4">
        <v>108</v>
      </c>
      <c r="F73" s="3" t="s">
        <v>206</v>
      </c>
      <c r="G73" s="3" t="s">
        <v>127</v>
      </c>
      <c r="H73" s="3" t="s">
        <v>206</v>
      </c>
      <c r="I73" s="69" t="s">
        <v>206</v>
      </c>
      <c r="J73" s="69" t="s">
        <v>128</v>
      </c>
      <c r="K73" s="94" t="s">
        <v>127</v>
      </c>
      <c r="L73" s="94" t="s">
        <v>127</v>
      </c>
      <c r="M73" s="94" t="s">
        <v>127</v>
      </c>
      <c r="N73" s="94" t="s">
        <v>127</v>
      </c>
      <c r="O73" s="210" t="s">
        <v>207</v>
      </c>
      <c r="P73" s="211"/>
      <c r="Q73" s="94" t="s">
        <v>128</v>
      </c>
    </row>
    <row r="74" spans="2:17" ht="30" x14ac:dyDescent="0.25">
      <c r="B74" s="2" t="s">
        <v>208</v>
      </c>
      <c r="C74" s="2" t="s">
        <v>204</v>
      </c>
      <c r="D74" s="70" t="s">
        <v>209</v>
      </c>
      <c r="E74" s="4">
        <v>108</v>
      </c>
      <c r="F74" s="3" t="s">
        <v>206</v>
      </c>
      <c r="G74" s="3" t="s">
        <v>127</v>
      </c>
      <c r="H74" s="3" t="s">
        <v>206</v>
      </c>
      <c r="I74" s="69" t="s">
        <v>206</v>
      </c>
      <c r="J74" s="69" t="s">
        <v>127</v>
      </c>
      <c r="K74" s="94" t="s">
        <v>128</v>
      </c>
      <c r="L74" s="94" t="s">
        <v>127</v>
      </c>
      <c r="M74" s="94" t="s">
        <v>127</v>
      </c>
      <c r="N74" s="94" t="s">
        <v>127</v>
      </c>
      <c r="O74" s="210" t="s">
        <v>210</v>
      </c>
      <c r="P74" s="211"/>
      <c r="Q74" s="94" t="s">
        <v>128</v>
      </c>
    </row>
    <row r="75" spans="2:17" ht="30" x14ac:dyDescent="0.25">
      <c r="B75" s="2" t="s">
        <v>211</v>
      </c>
      <c r="C75" s="2" t="s">
        <v>204</v>
      </c>
      <c r="D75" s="70" t="s">
        <v>212</v>
      </c>
      <c r="E75" s="4">
        <v>60</v>
      </c>
      <c r="F75" s="3" t="s">
        <v>206</v>
      </c>
      <c r="G75" s="3" t="s">
        <v>127</v>
      </c>
      <c r="H75" s="3" t="s">
        <v>206</v>
      </c>
      <c r="I75" s="69" t="s">
        <v>206</v>
      </c>
      <c r="J75" s="69" t="s">
        <v>128</v>
      </c>
      <c r="K75" s="94" t="s">
        <v>128</v>
      </c>
      <c r="L75" s="94" t="s">
        <v>127</v>
      </c>
      <c r="M75" s="94" t="s">
        <v>127</v>
      </c>
      <c r="N75" s="94" t="s">
        <v>127</v>
      </c>
      <c r="O75" s="210" t="s">
        <v>213</v>
      </c>
      <c r="P75" s="211"/>
      <c r="Q75" s="94" t="s">
        <v>128</v>
      </c>
    </row>
    <row r="76" spans="2:17" ht="30" x14ac:dyDescent="0.25">
      <c r="B76" s="2" t="s">
        <v>214</v>
      </c>
      <c r="C76" s="2" t="s">
        <v>204</v>
      </c>
      <c r="D76" s="70" t="s">
        <v>215</v>
      </c>
      <c r="E76" s="4">
        <v>51</v>
      </c>
      <c r="F76" s="3" t="s">
        <v>206</v>
      </c>
      <c r="G76" s="3"/>
      <c r="H76" s="3" t="s">
        <v>127</v>
      </c>
      <c r="I76" s="69" t="s">
        <v>206</v>
      </c>
      <c r="J76" s="69" t="s">
        <v>128</v>
      </c>
      <c r="K76" s="94" t="s">
        <v>128</v>
      </c>
      <c r="L76" s="94" t="s">
        <v>127</v>
      </c>
      <c r="M76" s="94" t="s">
        <v>127</v>
      </c>
      <c r="N76" s="94" t="s">
        <v>127</v>
      </c>
      <c r="O76" s="210" t="s">
        <v>216</v>
      </c>
      <c r="P76" s="211"/>
      <c r="Q76" s="94" t="s">
        <v>128</v>
      </c>
    </row>
    <row r="77" spans="2:17" ht="45" x14ac:dyDescent="0.25">
      <c r="B77" s="2" t="s">
        <v>217</v>
      </c>
      <c r="C77" s="2" t="s">
        <v>218</v>
      </c>
      <c r="D77" s="70" t="s">
        <v>219</v>
      </c>
      <c r="E77" s="4">
        <v>60</v>
      </c>
      <c r="F77" s="3" t="s">
        <v>206</v>
      </c>
      <c r="G77" s="3" t="s">
        <v>128</v>
      </c>
      <c r="H77" s="3"/>
      <c r="I77" s="69" t="s">
        <v>206</v>
      </c>
      <c r="J77" s="69" t="s">
        <v>128</v>
      </c>
      <c r="K77" s="94" t="s">
        <v>127</v>
      </c>
      <c r="L77" s="94" t="s">
        <v>127</v>
      </c>
      <c r="M77" s="94" t="s">
        <v>127</v>
      </c>
      <c r="N77" s="94" t="s">
        <v>127</v>
      </c>
      <c r="O77" s="210" t="s">
        <v>220</v>
      </c>
      <c r="P77" s="211"/>
      <c r="Q77" s="94" t="s">
        <v>128</v>
      </c>
    </row>
    <row r="78" spans="2:17" ht="30" x14ac:dyDescent="0.25">
      <c r="B78" s="2" t="s">
        <v>221</v>
      </c>
      <c r="C78" s="2" t="s">
        <v>204</v>
      </c>
      <c r="D78" s="70" t="s">
        <v>222</v>
      </c>
      <c r="E78" s="4">
        <v>60</v>
      </c>
      <c r="F78" s="3" t="s">
        <v>206</v>
      </c>
      <c r="G78" s="3" t="s">
        <v>128</v>
      </c>
      <c r="H78" s="3" t="s">
        <v>206</v>
      </c>
      <c r="I78" s="69" t="s">
        <v>206</v>
      </c>
      <c r="J78" s="69" t="s">
        <v>127</v>
      </c>
      <c r="K78" s="94" t="s">
        <v>128</v>
      </c>
      <c r="L78" s="94" t="s">
        <v>128</v>
      </c>
      <c r="M78" s="94" t="s">
        <v>127</v>
      </c>
      <c r="N78" s="94" t="s">
        <v>127</v>
      </c>
      <c r="O78" s="210" t="s">
        <v>223</v>
      </c>
      <c r="P78" s="211"/>
      <c r="Q78" s="94" t="s">
        <v>128</v>
      </c>
    </row>
    <row r="79" spans="2:17" ht="30" x14ac:dyDescent="0.25">
      <c r="B79" s="2" t="s">
        <v>224</v>
      </c>
      <c r="C79" s="2" t="s">
        <v>204</v>
      </c>
      <c r="D79" s="70" t="s">
        <v>225</v>
      </c>
      <c r="E79" s="4">
        <v>40</v>
      </c>
      <c r="F79" s="3" t="s">
        <v>206</v>
      </c>
      <c r="G79" s="3" t="s">
        <v>127</v>
      </c>
      <c r="H79" s="3" t="s">
        <v>206</v>
      </c>
      <c r="I79" s="69" t="s">
        <v>206</v>
      </c>
      <c r="J79" s="69" t="s">
        <v>127</v>
      </c>
      <c r="K79" s="94" t="s">
        <v>128</v>
      </c>
      <c r="L79" s="94" t="s">
        <v>127</v>
      </c>
      <c r="M79" s="94" t="s">
        <v>127</v>
      </c>
      <c r="N79" s="94" t="s">
        <v>127</v>
      </c>
      <c r="O79" s="210" t="s">
        <v>226</v>
      </c>
      <c r="P79" s="211"/>
      <c r="Q79" s="94" t="s">
        <v>128</v>
      </c>
    </row>
    <row r="80" spans="2:17" ht="30" x14ac:dyDescent="0.25">
      <c r="B80" s="2" t="s">
        <v>227</v>
      </c>
      <c r="C80" s="2" t="s">
        <v>218</v>
      </c>
      <c r="D80" s="70" t="s">
        <v>228</v>
      </c>
      <c r="E80" s="4">
        <v>140</v>
      </c>
      <c r="F80" s="3" t="s">
        <v>206</v>
      </c>
      <c r="G80" s="3" t="s">
        <v>206</v>
      </c>
      <c r="H80" s="3" t="s">
        <v>127</v>
      </c>
      <c r="I80" s="69" t="s">
        <v>206</v>
      </c>
      <c r="J80" s="69" t="s">
        <v>127</v>
      </c>
      <c r="K80" s="94" t="s">
        <v>127</v>
      </c>
      <c r="L80" s="94" t="s">
        <v>127</v>
      </c>
      <c r="M80" s="94" t="s">
        <v>127</v>
      </c>
      <c r="N80" s="94" t="s">
        <v>127</v>
      </c>
      <c r="O80" s="210" t="s">
        <v>68</v>
      </c>
      <c r="P80" s="211"/>
      <c r="Q80" s="94" t="s">
        <v>127</v>
      </c>
    </row>
    <row r="81" spans="2:17" ht="30" x14ac:dyDescent="0.25">
      <c r="B81" s="2" t="s">
        <v>229</v>
      </c>
      <c r="C81" s="2" t="s">
        <v>218</v>
      </c>
      <c r="D81" s="70" t="s">
        <v>230</v>
      </c>
      <c r="E81" s="4">
        <v>80</v>
      </c>
      <c r="F81" s="3" t="s">
        <v>206</v>
      </c>
      <c r="G81" s="3" t="s">
        <v>128</v>
      </c>
      <c r="H81" s="3" t="s">
        <v>128</v>
      </c>
      <c r="I81" s="69" t="s">
        <v>206</v>
      </c>
      <c r="J81" s="69" t="s">
        <v>128</v>
      </c>
      <c r="K81" s="94" t="s">
        <v>128</v>
      </c>
      <c r="L81" s="94" t="s">
        <v>127</v>
      </c>
      <c r="M81" s="94" t="s">
        <v>127</v>
      </c>
      <c r="N81" s="94" t="s">
        <v>127</v>
      </c>
      <c r="O81" s="210" t="s">
        <v>226</v>
      </c>
      <c r="P81" s="211"/>
      <c r="Q81" s="94" t="s">
        <v>128</v>
      </c>
    </row>
    <row r="82" spans="2:17" x14ac:dyDescent="0.25">
      <c r="B82" s="2"/>
      <c r="C82" s="2"/>
      <c r="D82" s="4"/>
      <c r="E82" s="4"/>
      <c r="F82" s="3"/>
      <c r="G82" s="3"/>
      <c r="H82" s="3"/>
      <c r="I82" s="69"/>
      <c r="J82" s="69"/>
      <c r="K82" s="94"/>
      <c r="L82" s="94"/>
      <c r="M82" s="94"/>
      <c r="N82" s="94"/>
      <c r="O82" s="210"/>
      <c r="P82" s="211"/>
      <c r="Q82" s="94"/>
    </row>
    <row r="83" spans="2:17" x14ac:dyDescent="0.25">
      <c r="B83" s="94"/>
      <c r="C83" s="94"/>
      <c r="D83" s="94"/>
      <c r="E83" s="94"/>
      <c r="F83" s="94"/>
      <c r="G83" s="94"/>
      <c r="H83" s="94"/>
      <c r="I83" s="94"/>
      <c r="J83" s="94"/>
      <c r="K83" s="94"/>
      <c r="L83" s="94"/>
      <c r="M83" s="94"/>
      <c r="N83" s="94"/>
      <c r="O83" s="210"/>
      <c r="P83" s="211"/>
      <c r="Q83" s="94"/>
    </row>
    <row r="84" spans="2:17" x14ac:dyDescent="0.25">
      <c r="B84" s="6" t="s">
        <v>1</v>
      </c>
    </row>
    <row r="85" spans="2:17" x14ac:dyDescent="0.25">
      <c r="B85" s="6" t="s">
        <v>37</v>
      </c>
    </row>
    <row r="86" spans="2:17" x14ac:dyDescent="0.25">
      <c r="B86" s="6" t="s">
        <v>61</v>
      </c>
    </row>
    <row r="88" spans="2:17" ht="15.75" thickBot="1" x14ac:dyDescent="0.3"/>
    <row r="89" spans="2:17" ht="27" thickBot="1" x14ac:dyDescent="0.3">
      <c r="B89" s="212" t="s">
        <v>38</v>
      </c>
      <c r="C89" s="213"/>
      <c r="D89" s="213"/>
      <c r="E89" s="213"/>
      <c r="F89" s="213"/>
      <c r="G89" s="213"/>
      <c r="H89" s="213"/>
      <c r="I89" s="213"/>
      <c r="J89" s="213"/>
      <c r="K89" s="213"/>
      <c r="L89" s="213"/>
      <c r="M89" s="213"/>
      <c r="N89" s="214"/>
    </row>
    <row r="94" spans="2:17" ht="76.5" customHeight="1" x14ac:dyDescent="0.25">
      <c r="B94" s="93" t="s">
        <v>0</v>
      </c>
      <c r="C94" s="93" t="s">
        <v>39</v>
      </c>
      <c r="D94" s="93" t="s">
        <v>40</v>
      </c>
      <c r="E94" s="93" t="s">
        <v>105</v>
      </c>
      <c r="F94" s="93" t="s">
        <v>107</v>
      </c>
      <c r="G94" s="93" t="s">
        <v>108</v>
      </c>
      <c r="H94" s="93" t="s">
        <v>109</v>
      </c>
      <c r="I94" s="93" t="s">
        <v>106</v>
      </c>
      <c r="J94" s="215" t="s">
        <v>110</v>
      </c>
      <c r="K94" s="216"/>
      <c r="L94" s="217"/>
      <c r="M94" s="93" t="s">
        <v>114</v>
      </c>
      <c r="N94" s="93" t="s">
        <v>41</v>
      </c>
      <c r="O94" s="93" t="s">
        <v>266</v>
      </c>
      <c r="P94" s="215" t="s">
        <v>3</v>
      </c>
      <c r="Q94" s="217"/>
    </row>
    <row r="95" spans="2:17" ht="120" x14ac:dyDescent="0.25">
      <c r="B95" s="155" t="s">
        <v>43</v>
      </c>
      <c r="C95" s="143"/>
      <c r="D95" s="155" t="s">
        <v>231</v>
      </c>
      <c r="E95" s="155">
        <v>24392408</v>
      </c>
      <c r="F95" s="2" t="s">
        <v>232</v>
      </c>
      <c r="G95" s="2" t="s">
        <v>233</v>
      </c>
      <c r="H95" s="156">
        <v>35226</v>
      </c>
      <c r="I95" s="4" t="s">
        <v>206</v>
      </c>
      <c r="J95" s="1" t="s">
        <v>234</v>
      </c>
      <c r="K95" s="70" t="s">
        <v>235</v>
      </c>
      <c r="L95" s="69" t="s">
        <v>43</v>
      </c>
      <c r="M95" s="94" t="s">
        <v>127</v>
      </c>
      <c r="N95" s="94" t="s">
        <v>127</v>
      </c>
      <c r="O95" s="94" t="s">
        <v>127</v>
      </c>
      <c r="P95" s="218" t="s">
        <v>68</v>
      </c>
      <c r="Q95" s="218"/>
    </row>
    <row r="96" spans="2:17" ht="120" x14ac:dyDescent="0.25">
      <c r="B96" s="155" t="s">
        <v>43</v>
      </c>
      <c r="C96" s="143"/>
      <c r="D96" s="155" t="s">
        <v>236</v>
      </c>
      <c r="E96" s="155">
        <v>25079059</v>
      </c>
      <c r="F96" s="2" t="s">
        <v>237</v>
      </c>
      <c r="G96" s="2" t="s">
        <v>233</v>
      </c>
      <c r="H96" s="156">
        <v>37603</v>
      </c>
      <c r="I96" s="4" t="s">
        <v>128</v>
      </c>
      <c r="J96" s="1" t="s">
        <v>234</v>
      </c>
      <c r="K96" s="70" t="s">
        <v>238</v>
      </c>
      <c r="L96" s="69" t="s">
        <v>43</v>
      </c>
      <c r="M96" s="94" t="s">
        <v>127</v>
      </c>
      <c r="N96" s="94" t="s">
        <v>265</v>
      </c>
      <c r="O96" s="94" t="s">
        <v>127</v>
      </c>
      <c r="P96" s="210" t="s">
        <v>239</v>
      </c>
      <c r="Q96" s="211"/>
    </row>
    <row r="97" spans="2:17" ht="120" x14ac:dyDescent="0.25">
      <c r="B97" s="155" t="s">
        <v>43</v>
      </c>
      <c r="C97" s="143"/>
      <c r="D97" s="157" t="s">
        <v>240</v>
      </c>
      <c r="E97" s="155">
        <v>25248213</v>
      </c>
      <c r="F97" s="2" t="s">
        <v>241</v>
      </c>
      <c r="G97" s="143" t="s">
        <v>242</v>
      </c>
      <c r="H97" s="143" t="s">
        <v>243</v>
      </c>
      <c r="I97" s="4" t="s">
        <v>206</v>
      </c>
      <c r="J97" s="1" t="s">
        <v>234</v>
      </c>
      <c r="K97" s="70" t="s">
        <v>244</v>
      </c>
      <c r="L97" s="69" t="s">
        <v>43</v>
      </c>
      <c r="M97" s="94" t="s">
        <v>127</v>
      </c>
      <c r="N97" s="94" t="s">
        <v>127</v>
      </c>
      <c r="O97" s="94" t="s">
        <v>127</v>
      </c>
      <c r="P97" s="210" t="s">
        <v>68</v>
      </c>
      <c r="Q97" s="211"/>
    </row>
    <row r="98" spans="2:17" ht="120" x14ac:dyDescent="0.25">
      <c r="B98" s="155" t="s">
        <v>43</v>
      </c>
      <c r="C98" s="143"/>
      <c r="D98" s="155" t="s">
        <v>245</v>
      </c>
      <c r="E98" s="155">
        <v>42161178</v>
      </c>
      <c r="F98" s="2" t="s">
        <v>246</v>
      </c>
      <c r="G98" s="2" t="s">
        <v>247</v>
      </c>
      <c r="H98" s="156">
        <v>39507</v>
      </c>
      <c r="I98" s="4" t="s">
        <v>127</v>
      </c>
      <c r="J98" s="1" t="s">
        <v>234</v>
      </c>
      <c r="K98" s="70" t="s">
        <v>248</v>
      </c>
      <c r="L98" s="69" t="s">
        <v>43</v>
      </c>
      <c r="M98" s="94" t="s">
        <v>127</v>
      </c>
      <c r="N98" s="94" t="s">
        <v>127</v>
      </c>
      <c r="O98" s="94" t="s">
        <v>127</v>
      </c>
      <c r="P98" s="210" t="s">
        <v>68</v>
      </c>
      <c r="Q98" s="211"/>
    </row>
    <row r="99" spans="2:17" ht="30" x14ac:dyDescent="0.25">
      <c r="B99" s="155" t="s">
        <v>249</v>
      </c>
      <c r="C99" s="143"/>
      <c r="D99" s="157" t="s">
        <v>250</v>
      </c>
      <c r="E99" s="155">
        <v>24343697</v>
      </c>
      <c r="F99" s="2" t="s">
        <v>246</v>
      </c>
      <c r="G99" s="2" t="s">
        <v>251</v>
      </c>
      <c r="H99" s="156">
        <v>41201</v>
      </c>
      <c r="I99" s="4" t="s">
        <v>127</v>
      </c>
      <c r="J99" s="1" t="s">
        <v>234</v>
      </c>
      <c r="K99" s="70" t="s">
        <v>252</v>
      </c>
      <c r="L99" s="69" t="s">
        <v>249</v>
      </c>
      <c r="M99" s="94" t="s">
        <v>127</v>
      </c>
      <c r="N99" s="94" t="s">
        <v>127</v>
      </c>
      <c r="O99" s="94" t="s">
        <v>127</v>
      </c>
      <c r="P99" s="210" t="s">
        <v>68</v>
      </c>
      <c r="Q99" s="211"/>
    </row>
    <row r="100" spans="2:17" ht="75" x14ac:dyDescent="0.25">
      <c r="B100" s="155" t="s">
        <v>249</v>
      </c>
      <c r="C100" s="143"/>
      <c r="D100" s="155" t="s">
        <v>253</v>
      </c>
      <c r="E100" s="155">
        <v>42153031</v>
      </c>
      <c r="F100" s="2" t="s">
        <v>246</v>
      </c>
      <c r="G100" s="2" t="s">
        <v>247</v>
      </c>
      <c r="H100" s="156">
        <v>38576</v>
      </c>
      <c r="I100" s="4" t="s">
        <v>128</v>
      </c>
      <c r="J100" s="1" t="s">
        <v>234</v>
      </c>
      <c r="K100" s="70" t="s">
        <v>254</v>
      </c>
      <c r="L100" s="69" t="s">
        <v>249</v>
      </c>
      <c r="M100" s="94" t="s">
        <v>127</v>
      </c>
      <c r="N100" s="94" t="s">
        <v>265</v>
      </c>
      <c r="O100" s="94" t="s">
        <v>127</v>
      </c>
      <c r="P100" s="210" t="s">
        <v>239</v>
      </c>
      <c r="Q100" s="211"/>
    </row>
    <row r="101" spans="2:17" ht="60.75" customHeight="1" x14ac:dyDescent="0.25">
      <c r="B101" s="155" t="s">
        <v>249</v>
      </c>
      <c r="C101" s="143"/>
      <c r="D101" s="157" t="s">
        <v>255</v>
      </c>
      <c r="E101" s="155">
        <v>30384148</v>
      </c>
      <c r="F101" s="2" t="s">
        <v>256</v>
      </c>
      <c r="G101" s="2" t="s">
        <v>257</v>
      </c>
      <c r="H101" s="156">
        <v>37834</v>
      </c>
      <c r="I101" s="4" t="s">
        <v>206</v>
      </c>
      <c r="J101" s="1" t="s">
        <v>234</v>
      </c>
      <c r="K101" s="70" t="s">
        <v>258</v>
      </c>
      <c r="L101" s="69" t="s">
        <v>249</v>
      </c>
      <c r="M101" s="94" t="s">
        <v>127</v>
      </c>
      <c r="N101" s="94" t="s">
        <v>127</v>
      </c>
      <c r="O101" s="94" t="s">
        <v>127</v>
      </c>
      <c r="P101" s="210" t="s">
        <v>68</v>
      </c>
      <c r="Q101" s="211"/>
    </row>
    <row r="102" spans="2:17" ht="285" x14ac:dyDescent="0.25">
      <c r="B102" s="155" t="s">
        <v>249</v>
      </c>
      <c r="C102" s="143"/>
      <c r="D102" s="155" t="s">
        <v>259</v>
      </c>
      <c r="E102" s="155">
        <v>1053780143</v>
      </c>
      <c r="F102" s="2" t="s">
        <v>256</v>
      </c>
      <c r="G102" s="2" t="s">
        <v>257</v>
      </c>
      <c r="H102" s="156">
        <v>41263</v>
      </c>
      <c r="I102" s="4" t="s">
        <v>206</v>
      </c>
      <c r="J102" s="143" t="s">
        <v>260</v>
      </c>
      <c r="K102" s="143" t="s">
        <v>261</v>
      </c>
      <c r="L102" s="70" t="s">
        <v>262</v>
      </c>
      <c r="M102" s="94" t="s">
        <v>127</v>
      </c>
      <c r="N102" s="94" t="s">
        <v>265</v>
      </c>
      <c r="O102" s="94" t="s">
        <v>127</v>
      </c>
      <c r="P102" s="221" t="s">
        <v>267</v>
      </c>
      <c r="Q102" s="222"/>
    </row>
    <row r="104" spans="2:17" ht="15.75" thickBot="1" x14ac:dyDescent="0.3"/>
    <row r="105" spans="2:17" ht="27" thickBot="1" x14ac:dyDescent="0.3">
      <c r="B105" s="212" t="s">
        <v>45</v>
      </c>
      <c r="C105" s="213"/>
      <c r="D105" s="213"/>
      <c r="E105" s="213"/>
      <c r="F105" s="213"/>
      <c r="G105" s="213"/>
      <c r="H105" s="213"/>
      <c r="I105" s="213"/>
      <c r="J105" s="213"/>
      <c r="K105" s="213"/>
      <c r="L105" s="213"/>
      <c r="M105" s="213"/>
      <c r="N105" s="214"/>
    </row>
    <row r="108" spans="2:17" ht="46.15" customHeight="1" x14ac:dyDescent="0.25">
      <c r="B108" s="49" t="s">
        <v>33</v>
      </c>
      <c r="C108" s="49" t="s">
        <v>46</v>
      </c>
      <c r="D108" s="215" t="s">
        <v>3</v>
      </c>
      <c r="E108" s="217"/>
    </row>
    <row r="109" spans="2:17" ht="46.9" customHeight="1" x14ac:dyDescent="0.25">
      <c r="B109" s="50" t="s">
        <v>115</v>
      </c>
      <c r="C109" s="94"/>
      <c r="D109" s="218"/>
      <c r="E109" s="218"/>
    </row>
    <row r="112" spans="2:17" ht="26.25" x14ac:dyDescent="0.25">
      <c r="B112" s="194" t="s">
        <v>63</v>
      </c>
      <c r="C112" s="195"/>
      <c r="D112" s="195"/>
      <c r="E112" s="195"/>
      <c r="F112" s="195"/>
      <c r="G112" s="195"/>
      <c r="H112" s="195"/>
      <c r="I112" s="195"/>
      <c r="J112" s="195"/>
      <c r="K112" s="195"/>
      <c r="L112" s="195"/>
      <c r="M112" s="195"/>
      <c r="N112" s="195"/>
      <c r="O112" s="195"/>
      <c r="P112" s="195"/>
    </row>
    <row r="114" spans="1:26" ht="15.75" thickBot="1" x14ac:dyDescent="0.3"/>
    <row r="115" spans="1:26" ht="27" thickBot="1" x14ac:dyDescent="0.3">
      <c r="B115" s="212" t="s">
        <v>53</v>
      </c>
      <c r="C115" s="213"/>
      <c r="D115" s="213"/>
      <c r="E115" s="213"/>
      <c r="F115" s="213"/>
      <c r="G115" s="213"/>
      <c r="H115" s="213"/>
      <c r="I115" s="213"/>
      <c r="J115" s="213"/>
      <c r="K115" s="213"/>
      <c r="L115" s="213"/>
      <c r="M115" s="213"/>
      <c r="N115" s="214"/>
    </row>
    <row r="117" spans="1:26" ht="15.75" thickBot="1" x14ac:dyDescent="0.3">
      <c r="M117" s="47"/>
      <c r="N117" s="47"/>
    </row>
    <row r="118" spans="1:26" s="80" customFormat="1" ht="109.5" customHeight="1" x14ac:dyDescent="0.25">
      <c r="B118" s="91" t="s">
        <v>136</v>
      </c>
      <c r="C118" s="91" t="s">
        <v>137</v>
      </c>
      <c r="D118" s="91" t="s">
        <v>138</v>
      </c>
      <c r="E118" s="91" t="s">
        <v>44</v>
      </c>
      <c r="F118" s="91" t="s">
        <v>22</v>
      </c>
      <c r="G118" s="91" t="s">
        <v>92</v>
      </c>
      <c r="H118" s="91" t="s">
        <v>17</v>
      </c>
      <c r="I118" s="91" t="s">
        <v>10</v>
      </c>
      <c r="J118" s="91" t="s">
        <v>31</v>
      </c>
      <c r="K118" s="91" t="s">
        <v>60</v>
      </c>
      <c r="L118" s="91" t="s">
        <v>20</v>
      </c>
      <c r="M118" s="76" t="s">
        <v>26</v>
      </c>
      <c r="N118" s="91" t="s">
        <v>139</v>
      </c>
      <c r="O118" s="91" t="s">
        <v>36</v>
      </c>
      <c r="P118" s="92" t="s">
        <v>11</v>
      </c>
      <c r="Q118" s="92" t="s">
        <v>19</v>
      </c>
    </row>
    <row r="119" spans="1:26" s="86" customFormat="1" ht="30" x14ac:dyDescent="0.25">
      <c r="A119" s="38">
        <v>1</v>
      </c>
      <c r="B119" s="87" t="s">
        <v>199</v>
      </c>
      <c r="C119" s="88" t="s">
        <v>199</v>
      </c>
      <c r="D119" s="87" t="s">
        <v>200</v>
      </c>
      <c r="E119" s="82">
        <v>17201201.84</v>
      </c>
      <c r="F119" s="83" t="s">
        <v>127</v>
      </c>
      <c r="G119" s="125"/>
      <c r="H119" s="90">
        <v>41093</v>
      </c>
      <c r="I119" s="84">
        <v>41273</v>
      </c>
      <c r="J119" s="84"/>
      <c r="K119" s="75">
        <f>((I119-H119)/365)*12</f>
        <v>5.9178082191780819</v>
      </c>
      <c r="L119" s="84"/>
      <c r="M119" s="75">
        <v>1083</v>
      </c>
      <c r="O119" s="20">
        <v>2411108321</v>
      </c>
      <c r="P119" s="20" t="s">
        <v>263</v>
      </c>
      <c r="Q119" s="126"/>
      <c r="R119" s="85"/>
      <c r="S119" s="85"/>
      <c r="T119" s="85"/>
      <c r="U119" s="85"/>
      <c r="V119" s="85"/>
      <c r="W119" s="85"/>
      <c r="X119" s="85"/>
      <c r="Y119" s="85"/>
      <c r="Z119" s="85"/>
    </row>
    <row r="120" spans="1:26" s="86" customFormat="1" ht="30" x14ac:dyDescent="0.25">
      <c r="A120" s="38">
        <f>+A119+1</f>
        <v>2</v>
      </c>
      <c r="B120" s="87" t="s">
        <v>199</v>
      </c>
      <c r="C120" s="88" t="s">
        <v>199</v>
      </c>
      <c r="D120" s="87" t="s">
        <v>200</v>
      </c>
      <c r="E120" s="82">
        <v>17201202.960000001</v>
      </c>
      <c r="F120" s="83" t="s">
        <v>127</v>
      </c>
      <c r="G120" s="83"/>
      <c r="H120" s="90">
        <v>41190</v>
      </c>
      <c r="I120" s="84">
        <v>41273</v>
      </c>
      <c r="J120" s="84"/>
      <c r="K120" s="75">
        <f>((I120-H120)/365)*12</f>
        <v>2.7287671232876711</v>
      </c>
      <c r="L120" s="84"/>
      <c r="M120" s="75">
        <v>1650</v>
      </c>
      <c r="N120" s="75"/>
      <c r="O120" s="20">
        <v>861037650</v>
      </c>
      <c r="P120" s="20" t="s">
        <v>264</v>
      </c>
      <c r="Q120" s="126"/>
      <c r="R120" s="85"/>
      <c r="S120" s="85"/>
      <c r="T120" s="85"/>
      <c r="U120" s="85"/>
      <c r="V120" s="85"/>
      <c r="W120" s="85"/>
      <c r="X120" s="85"/>
      <c r="Y120" s="85"/>
      <c r="Z120" s="85"/>
    </row>
    <row r="121" spans="1:26" s="86" customFormat="1" x14ac:dyDescent="0.25">
      <c r="A121" s="38">
        <f t="shared" ref="A121:A126" si="4">+A120+1</f>
        <v>3</v>
      </c>
      <c r="B121" s="87"/>
      <c r="C121" s="88"/>
      <c r="D121" s="87"/>
      <c r="E121" s="82"/>
      <c r="F121" s="83"/>
      <c r="G121" s="83"/>
      <c r="H121" s="83"/>
      <c r="I121" s="84"/>
      <c r="J121" s="84"/>
      <c r="K121" s="84"/>
      <c r="L121" s="84"/>
      <c r="M121" s="75"/>
      <c r="N121" s="75"/>
      <c r="O121" s="20"/>
      <c r="P121" s="20"/>
      <c r="Q121" s="126"/>
      <c r="R121" s="85"/>
      <c r="S121" s="85"/>
      <c r="T121" s="85"/>
      <c r="U121" s="85"/>
      <c r="V121" s="85"/>
      <c r="W121" s="85"/>
      <c r="X121" s="85"/>
      <c r="Y121" s="85"/>
      <c r="Z121" s="85"/>
    </row>
    <row r="122" spans="1:26" s="86" customFormat="1" x14ac:dyDescent="0.25">
      <c r="A122" s="38">
        <f t="shared" si="4"/>
        <v>4</v>
      </c>
      <c r="B122" s="87"/>
      <c r="C122" s="88"/>
      <c r="D122" s="87"/>
      <c r="E122" s="82"/>
      <c r="F122" s="83"/>
      <c r="G122" s="83"/>
      <c r="H122" s="83"/>
      <c r="I122" s="84"/>
      <c r="J122" s="84"/>
      <c r="K122" s="84"/>
      <c r="L122" s="84"/>
      <c r="M122" s="75"/>
      <c r="N122" s="75"/>
      <c r="O122" s="20"/>
      <c r="P122" s="20"/>
      <c r="Q122" s="126"/>
      <c r="R122" s="85"/>
      <c r="S122" s="85"/>
      <c r="T122" s="85"/>
      <c r="U122" s="85"/>
      <c r="V122" s="85"/>
      <c r="W122" s="85"/>
      <c r="X122" s="85"/>
      <c r="Y122" s="85"/>
      <c r="Z122" s="85"/>
    </row>
    <row r="123" spans="1:26" s="86" customFormat="1" x14ac:dyDescent="0.25">
      <c r="A123" s="38">
        <f t="shared" si="4"/>
        <v>5</v>
      </c>
      <c r="B123" s="87"/>
      <c r="C123" s="88"/>
      <c r="D123" s="87"/>
      <c r="E123" s="82"/>
      <c r="F123" s="83"/>
      <c r="G123" s="83"/>
      <c r="H123" s="83"/>
      <c r="I123" s="84"/>
      <c r="J123" s="84"/>
      <c r="K123" s="84"/>
      <c r="L123" s="84"/>
      <c r="M123" s="75"/>
      <c r="N123" s="75"/>
      <c r="O123" s="20"/>
      <c r="P123" s="20"/>
      <c r="Q123" s="126"/>
      <c r="R123" s="85"/>
      <c r="S123" s="85"/>
      <c r="T123" s="85"/>
      <c r="U123" s="85"/>
      <c r="V123" s="85"/>
      <c r="W123" s="85"/>
      <c r="X123" s="85"/>
      <c r="Y123" s="85"/>
      <c r="Z123" s="85"/>
    </row>
    <row r="124" spans="1:26" s="86" customFormat="1" x14ac:dyDescent="0.25">
      <c r="A124" s="38">
        <f t="shared" si="4"/>
        <v>6</v>
      </c>
      <c r="B124" s="87"/>
      <c r="C124" s="88"/>
      <c r="D124" s="87"/>
      <c r="E124" s="82"/>
      <c r="F124" s="83"/>
      <c r="G124" s="83"/>
      <c r="H124" s="83"/>
      <c r="I124" s="84"/>
      <c r="J124" s="84"/>
      <c r="K124" s="84"/>
      <c r="L124" s="84"/>
      <c r="M124" s="75"/>
      <c r="N124" s="75"/>
      <c r="O124" s="20"/>
      <c r="P124" s="20"/>
      <c r="Q124" s="126"/>
      <c r="R124" s="85"/>
      <c r="S124" s="85"/>
      <c r="T124" s="85"/>
      <c r="U124" s="85"/>
      <c r="V124" s="85"/>
      <c r="W124" s="85"/>
      <c r="X124" s="85"/>
      <c r="Y124" s="85"/>
      <c r="Z124" s="85"/>
    </row>
    <row r="125" spans="1:26" s="86" customFormat="1" x14ac:dyDescent="0.25">
      <c r="A125" s="38">
        <f t="shared" si="4"/>
        <v>7</v>
      </c>
      <c r="B125" s="87"/>
      <c r="C125" s="88"/>
      <c r="D125" s="87"/>
      <c r="E125" s="82"/>
      <c r="F125" s="83"/>
      <c r="G125" s="83"/>
      <c r="H125" s="83"/>
      <c r="I125" s="84"/>
      <c r="J125" s="84"/>
      <c r="K125" s="84"/>
      <c r="L125" s="84"/>
      <c r="M125" s="75"/>
      <c r="N125" s="75"/>
      <c r="O125" s="20"/>
      <c r="P125" s="20"/>
      <c r="Q125" s="126"/>
      <c r="R125" s="85"/>
      <c r="S125" s="85"/>
      <c r="T125" s="85"/>
      <c r="U125" s="85"/>
      <c r="V125" s="85"/>
      <c r="W125" s="85"/>
      <c r="X125" s="85"/>
      <c r="Y125" s="85"/>
      <c r="Z125" s="85"/>
    </row>
    <row r="126" spans="1:26" s="86" customFormat="1" x14ac:dyDescent="0.25">
      <c r="A126" s="38">
        <f t="shared" si="4"/>
        <v>8</v>
      </c>
      <c r="B126" s="87"/>
      <c r="C126" s="88"/>
      <c r="D126" s="87"/>
      <c r="E126" s="82"/>
      <c r="F126" s="83"/>
      <c r="G126" s="83"/>
      <c r="H126" s="83"/>
      <c r="I126" s="84"/>
      <c r="J126" s="84"/>
      <c r="K126" s="84"/>
      <c r="L126" s="84"/>
      <c r="M126" s="75"/>
      <c r="N126" s="75"/>
      <c r="O126" s="20"/>
      <c r="P126" s="20"/>
      <c r="Q126" s="126"/>
      <c r="R126" s="85"/>
      <c r="S126" s="85"/>
      <c r="T126" s="85"/>
      <c r="U126" s="85"/>
      <c r="V126" s="85"/>
      <c r="W126" s="85"/>
      <c r="X126" s="85"/>
      <c r="Y126" s="85"/>
      <c r="Z126" s="85"/>
    </row>
    <row r="127" spans="1:26" s="86" customFormat="1" x14ac:dyDescent="0.25">
      <c r="A127" s="38"/>
      <c r="B127" s="39" t="s">
        <v>16</v>
      </c>
      <c r="C127" s="88"/>
      <c r="D127" s="87"/>
      <c r="E127" s="82"/>
      <c r="F127" s="83"/>
      <c r="G127" s="83"/>
      <c r="H127" s="83"/>
      <c r="I127" s="84"/>
      <c r="J127" s="84"/>
      <c r="K127" s="89">
        <f t="shared" ref="K127" si="5">SUM(K119:K126)</f>
        <v>8.6465753424657521</v>
      </c>
      <c r="L127" s="89">
        <f t="shared" ref="L127:N127" si="6">SUM(L119:L126)</f>
        <v>0</v>
      </c>
      <c r="M127" s="124">
        <f>SUM(M119:M126)</f>
        <v>2733</v>
      </c>
      <c r="N127" s="89">
        <f t="shared" si="6"/>
        <v>0</v>
      </c>
      <c r="O127" s="20"/>
      <c r="P127" s="20"/>
      <c r="Q127" s="127"/>
    </row>
    <row r="128" spans="1:26" x14ac:dyDescent="0.25">
      <c r="B128" s="21"/>
      <c r="C128" s="21"/>
      <c r="D128" s="21"/>
      <c r="E128" s="22"/>
      <c r="F128" s="21"/>
      <c r="G128" s="21"/>
      <c r="H128" s="21"/>
      <c r="I128" s="21"/>
      <c r="J128" s="21"/>
      <c r="K128" s="21"/>
      <c r="L128" s="21"/>
      <c r="M128" s="21"/>
      <c r="N128" s="21"/>
      <c r="O128" s="21"/>
      <c r="P128" s="21"/>
    </row>
    <row r="129" spans="2:17" ht="18.75" x14ac:dyDescent="0.25">
      <c r="B129" s="43" t="s">
        <v>32</v>
      </c>
      <c r="C129" s="53">
        <f>+K127</f>
        <v>8.6465753424657521</v>
      </c>
      <c r="H129" s="23"/>
      <c r="I129" s="23"/>
      <c r="J129" s="23"/>
      <c r="K129" s="23"/>
      <c r="L129" s="23"/>
      <c r="M129" s="23"/>
      <c r="N129" s="21"/>
      <c r="O129" s="21"/>
      <c r="P129" s="21"/>
    </row>
    <row r="131" spans="2:17" ht="15.75" thickBot="1" x14ac:dyDescent="0.3"/>
    <row r="132" spans="2:17" ht="37.15" customHeight="1" thickBot="1" x14ac:dyDescent="0.3">
      <c r="B132" s="55" t="s">
        <v>48</v>
      </c>
      <c r="C132" s="56" t="s">
        <v>49</v>
      </c>
      <c r="D132" s="55" t="s">
        <v>50</v>
      </c>
      <c r="E132" s="56" t="s">
        <v>54</v>
      </c>
    </row>
    <row r="133" spans="2:17" ht="41.45" customHeight="1" x14ac:dyDescent="0.25">
      <c r="B133" s="48" t="s">
        <v>116</v>
      </c>
      <c r="C133" s="51">
        <v>20</v>
      </c>
      <c r="D133" s="51">
        <v>20</v>
      </c>
      <c r="E133" s="223">
        <f>+D133+D134+D135</f>
        <v>20</v>
      </c>
    </row>
    <row r="134" spans="2:17" x14ac:dyDescent="0.25">
      <c r="B134" s="48" t="s">
        <v>117</v>
      </c>
      <c r="C134" s="41">
        <v>30</v>
      </c>
      <c r="D134" s="144">
        <v>0</v>
      </c>
      <c r="E134" s="224"/>
    </row>
    <row r="135" spans="2:17" ht="15.75" thickBot="1" x14ac:dyDescent="0.3">
      <c r="B135" s="48" t="s">
        <v>118</v>
      </c>
      <c r="C135" s="52">
        <v>40</v>
      </c>
      <c r="D135" s="52">
        <v>0</v>
      </c>
      <c r="E135" s="225"/>
    </row>
    <row r="137" spans="2:17" ht="15.75" thickBot="1" x14ac:dyDescent="0.3"/>
    <row r="138" spans="2:17" ht="27" thickBot="1" x14ac:dyDescent="0.3">
      <c r="B138" s="212" t="s">
        <v>51</v>
      </c>
      <c r="C138" s="213"/>
      <c r="D138" s="213"/>
      <c r="E138" s="213"/>
      <c r="F138" s="213"/>
      <c r="G138" s="213"/>
      <c r="H138" s="213"/>
      <c r="I138" s="213"/>
      <c r="J138" s="213"/>
      <c r="K138" s="213"/>
      <c r="L138" s="213"/>
      <c r="M138" s="213"/>
      <c r="N138" s="214"/>
    </row>
    <row r="140" spans="2:17" ht="76.5" customHeight="1" x14ac:dyDescent="0.25">
      <c r="B140" s="93" t="s">
        <v>0</v>
      </c>
      <c r="C140" s="93" t="s">
        <v>39</v>
      </c>
      <c r="D140" s="93" t="s">
        <v>40</v>
      </c>
      <c r="E140" s="93" t="s">
        <v>105</v>
      </c>
      <c r="F140" s="93" t="s">
        <v>107</v>
      </c>
      <c r="G140" s="93" t="s">
        <v>108</v>
      </c>
      <c r="H140" s="93" t="s">
        <v>109</v>
      </c>
      <c r="I140" s="93" t="s">
        <v>106</v>
      </c>
      <c r="J140" s="215" t="s">
        <v>110</v>
      </c>
      <c r="K140" s="216"/>
      <c r="L140" s="217"/>
      <c r="M140" s="93" t="s">
        <v>114</v>
      </c>
      <c r="N140" s="93" t="s">
        <v>41</v>
      </c>
      <c r="O140" s="93" t="s">
        <v>42</v>
      </c>
      <c r="P140" s="215" t="s">
        <v>3</v>
      </c>
      <c r="Q140" s="217"/>
    </row>
    <row r="141" spans="2:17" ht="60.75" customHeight="1" x14ac:dyDescent="0.25">
      <c r="B141" s="143" t="s">
        <v>122</v>
      </c>
      <c r="C141" s="143"/>
      <c r="D141" s="2"/>
      <c r="E141" s="2"/>
      <c r="F141" s="2"/>
      <c r="G141" s="2"/>
      <c r="H141" s="2"/>
      <c r="I141" s="4"/>
      <c r="J141" s="1" t="s">
        <v>111</v>
      </c>
      <c r="K141" s="70" t="s">
        <v>112</v>
      </c>
      <c r="L141" s="69" t="s">
        <v>113</v>
      </c>
      <c r="M141" s="94"/>
      <c r="N141" s="94"/>
      <c r="O141" s="94"/>
      <c r="P141" s="218"/>
      <c r="Q141" s="218"/>
    </row>
    <row r="142" spans="2:17" ht="60.75" customHeight="1" x14ac:dyDescent="0.25">
      <c r="B142" s="143" t="s">
        <v>123</v>
      </c>
      <c r="C142" s="143"/>
      <c r="D142" s="2"/>
      <c r="E142" s="2"/>
      <c r="F142" s="2"/>
      <c r="G142" s="2"/>
      <c r="H142" s="2"/>
      <c r="I142" s="4"/>
      <c r="J142" s="1"/>
      <c r="K142" s="70"/>
      <c r="L142" s="69"/>
      <c r="M142" s="94"/>
      <c r="N142" s="94"/>
      <c r="O142" s="94"/>
      <c r="P142" s="144"/>
      <c r="Q142" s="144"/>
    </row>
    <row r="143" spans="2:17" ht="33.6" customHeight="1" x14ac:dyDescent="0.25">
      <c r="B143" s="143" t="s">
        <v>124</v>
      </c>
      <c r="C143" s="143"/>
      <c r="D143" s="2"/>
      <c r="E143" s="2"/>
      <c r="F143" s="2"/>
      <c r="G143" s="2"/>
      <c r="H143" s="2"/>
      <c r="I143" s="4"/>
      <c r="J143" s="1"/>
      <c r="K143" s="69"/>
      <c r="L143" s="69"/>
      <c r="M143" s="94"/>
      <c r="N143" s="94"/>
      <c r="O143" s="94"/>
      <c r="P143" s="218"/>
      <c r="Q143" s="218"/>
    </row>
    <row r="146" spans="2:7" ht="15.75" thickBot="1" x14ac:dyDescent="0.3"/>
    <row r="147" spans="2:7" ht="54" customHeight="1" x14ac:dyDescent="0.25">
      <c r="B147" s="96" t="s">
        <v>33</v>
      </c>
      <c r="C147" s="96" t="s">
        <v>48</v>
      </c>
      <c r="D147" s="93" t="s">
        <v>49</v>
      </c>
      <c r="E147" s="96" t="s">
        <v>50</v>
      </c>
      <c r="F147" s="56" t="s">
        <v>55</v>
      </c>
      <c r="G147" s="66"/>
    </row>
    <row r="148" spans="2:7" ht="120.75" customHeight="1" x14ac:dyDescent="0.2">
      <c r="B148" s="226" t="s">
        <v>52</v>
      </c>
      <c r="C148" s="5" t="s">
        <v>119</v>
      </c>
      <c r="D148" s="144">
        <v>25</v>
      </c>
      <c r="E148" s="144"/>
      <c r="F148" s="227">
        <f>+E148+E149+E150</f>
        <v>0</v>
      </c>
      <c r="G148" s="67"/>
    </row>
    <row r="149" spans="2:7" ht="76.150000000000006" customHeight="1" x14ac:dyDescent="0.2">
      <c r="B149" s="226"/>
      <c r="C149" s="5" t="s">
        <v>120</v>
      </c>
      <c r="D149" s="54">
        <v>25</v>
      </c>
      <c r="E149" s="144"/>
      <c r="F149" s="228"/>
      <c r="G149" s="67"/>
    </row>
    <row r="150" spans="2:7" ht="69" customHeight="1" x14ac:dyDescent="0.2">
      <c r="B150" s="226"/>
      <c r="C150" s="5" t="s">
        <v>121</v>
      </c>
      <c r="D150" s="144">
        <v>10</v>
      </c>
      <c r="E150" s="144"/>
      <c r="F150" s="229"/>
      <c r="G150" s="67"/>
    </row>
    <row r="151" spans="2:7" x14ac:dyDescent="0.25">
      <c r="C151" s="77"/>
    </row>
    <row r="154" spans="2:7" x14ac:dyDescent="0.25">
      <c r="B154" s="95" t="s">
        <v>56</v>
      </c>
    </row>
    <row r="157" spans="2:7" x14ac:dyDescent="0.25">
      <c r="B157" s="97" t="s">
        <v>33</v>
      </c>
      <c r="C157" s="97" t="s">
        <v>57</v>
      </c>
      <c r="D157" s="96" t="s">
        <v>50</v>
      </c>
      <c r="E157" s="96" t="s">
        <v>16</v>
      </c>
    </row>
    <row r="158" spans="2:7" ht="28.5" x14ac:dyDescent="0.25">
      <c r="B158" s="78" t="s">
        <v>58</v>
      </c>
      <c r="C158" s="79">
        <v>40</v>
      </c>
      <c r="D158" s="144">
        <f>+E133</f>
        <v>20</v>
      </c>
      <c r="E158" s="197">
        <f>+D158+D159</f>
        <v>20</v>
      </c>
    </row>
    <row r="159" spans="2:7" ht="42.75" x14ac:dyDescent="0.25">
      <c r="B159" s="78" t="s">
        <v>59</v>
      </c>
      <c r="C159" s="79">
        <v>60</v>
      </c>
      <c r="D159" s="144">
        <f>+F148</f>
        <v>0</v>
      </c>
      <c r="E159" s="198"/>
    </row>
  </sheetData>
  <sheetProtection algorithmName="SHA-512" hashValue="0XawOEQCeMPaaY0hhz9URyigGOyc4x6GXir7Pl/99DkYo0mkS64D0ZgX7Uauu9AYeJYoj3wJ3NN0GZRDtK/z8Q==" saltValue="A5U7AeEvtMnVvrM4cqdS9g==" spinCount="100000" sheet="1" objects="1" scenarios="1"/>
  <mergeCells count="54">
    <mergeCell ref="P141:Q141"/>
    <mergeCell ref="P143:Q143"/>
    <mergeCell ref="B148:B150"/>
    <mergeCell ref="F148:F150"/>
    <mergeCell ref="E158:E159"/>
    <mergeCell ref="B112:P112"/>
    <mergeCell ref="B115:N115"/>
    <mergeCell ref="E133:E135"/>
    <mergeCell ref="B138:N138"/>
    <mergeCell ref="J140:L140"/>
    <mergeCell ref="P140:Q140"/>
    <mergeCell ref="P101:Q101"/>
    <mergeCell ref="P102:Q102"/>
    <mergeCell ref="B105:N105"/>
    <mergeCell ref="D108:E108"/>
    <mergeCell ref="D109:E109"/>
    <mergeCell ref="C67:N67"/>
    <mergeCell ref="B69:N69"/>
    <mergeCell ref="O76:P76"/>
    <mergeCell ref="O77:P77"/>
    <mergeCell ref="O78:P78"/>
    <mergeCell ref="O72:P72"/>
    <mergeCell ref="O73:P73"/>
    <mergeCell ref="O74:P74"/>
    <mergeCell ref="B89:N89"/>
    <mergeCell ref="J94:L94"/>
    <mergeCell ref="P94:Q94"/>
    <mergeCell ref="P95:Q95"/>
    <mergeCell ref="P96:Q96"/>
    <mergeCell ref="P97:Q97"/>
    <mergeCell ref="P98:Q98"/>
    <mergeCell ref="P99:Q99"/>
    <mergeCell ref="P100:Q100"/>
    <mergeCell ref="O75:P75"/>
    <mergeCell ref="O79:P79"/>
    <mergeCell ref="O80:P80"/>
    <mergeCell ref="O81:P81"/>
    <mergeCell ref="O82:P82"/>
    <mergeCell ref="O83:P83"/>
    <mergeCell ref="B2:P2"/>
    <mergeCell ref="C32:D32"/>
    <mergeCell ref="E44:E45"/>
    <mergeCell ref="M49:N49"/>
    <mergeCell ref="B63:B64"/>
    <mergeCell ref="C63:C64"/>
    <mergeCell ref="D63:E63"/>
    <mergeCell ref="B4:P4"/>
    <mergeCell ref="B22:C22"/>
    <mergeCell ref="C6:N6"/>
    <mergeCell ref="C7:N7"/>
    <mergeCell ref="C8:N8"/>
    <mergeCell ref="C9:N9"/>
    <mergeCell ref="C10:E10"/>
    <mergeCell ref="B14:C21"/>
  </mergeCells>
  <dataValidations count="2">
    <dataValidation type="decimal" allowBlank="1" showInputMessage="1" showErrorMessage="1" sqref="WVH982901 WLL982901 C65397 IV65397 SR65397 ACN65397 AMJ65397 AWF65397 BGB65397 BPX65397 BZT65397 CJP65397 CTL65397 DDH65397 DND65397 DWZ65397 EGV65397 EQR65397 FAN65397 FKJ65397 FUF65397 GEB65397 GNX65397 GXT65397 HHP65397 HRL65397 IBH65397 ILD65397 IUZ65397 JEV65397 JOR65397 JYN65397 KIJ65397 KSF65397 LCB65397 LLX65397 LVT65397 MFP65397 MPL65397 MZH65397 NJD65397 NSZ65397 OCV65397 OMR65397 OWN65397 PGJ65397 PQF65397 QAB65397 QJX65397 QTT65397 RDP65397 RNL65397 RXH65397 SHD65397 SQZ65397 TAV65397 TKR65397 TUN65397 UEJ65397 UOF65397 UYB65397 VHX65397 VRT65397 WBP65397 WLL65397 WVH65397 C130933 IV130933 SR130933 ACN130933 AMJ130933 AWF130933 BGB130933 BPX130933 BZT130933 CJP130933 CTL130933 DDH130933 DND130933 DWZ130933 EGV130933 EQR130933 FAN130933 FKJ130933 FUF130933 GEB130933 GNX130933 GXT130933 HHP130933 HRL130933 IBH130933 ILD130933 IUZ130933 JEV130933 JOR130933 JYN130933 KIJ130933 KSF130933 LCB130933 LLX130933 LVT130933 MFP130933 MPL130933 MZH130933 NJD130933 NSZ130933 OCV130933 OMR130933 OWN130933 PGJ130933 PQF130933 QAB130933 QJX130933 QTT130933 RDP130933 RNL130933 RXH130933 SHD130933 SQZ130933 TAV130933 TKR130933 TUN130933 UEJ130933 UOF130933 UYB130933 VHX130933 VRT130933 WBP130933 WLL130933 WVH130933 C196469 IV196469 SR196469 ACN196469 AMJ196469 AWF196469 BGB196469 BPX196469 BZT196469 CJP196469 CTL196469 DDH196469 DND196469 DWZ196469 EGV196469 EQR196469 FAN196469 FKJ196469 FUF196469 GEB196469 GNX196469 GXT196469 HHP196469 HRL196469 IBH196469 ILD196469 IUZ196469 JEV196469 JOR196469 JYN196469 KIJ196469 KSF196469 LCB196469 LLX196469 LVT196469 MFP196469 MPL196469 MZH196469 NJD196469 NSZ196469 OCV196469 OMR196469 OWN196469 PGJ196469 PQF196469 QAB196469 QJX196469 QTT196469 RDP196469 RNL196469 RXH196469 SHD196469 SQZ196469 TAV196469 TKR196469 TUN196469 UEJ196469 UOF196469 UYB196469 VHX196469 VRT196469 WBP196469 WLL196469 WVH196469 C262005 IV262005 SR262005 ACN262005 AMJ262005 AWF262005 BGB262005 BPX262005 BZT262005 CJP262005 CTL262005 DDH262005 DND262005 DWZ262005 EGV262005 EQR262005 FAN262005 FKJ262005 FUF262005 GEB262005 GNX262005 GXT262005 HHP262005 HRL262005 IBH262005 ILD262005 IUZ262005 JEV262005 JOR262005 JYN262005 KIJ262005 KSF262005 LCB262005 LLX262005 LVT262005 MFP262005 MPL262005 MZH262005 NJD262005 NSZ262005 OCV262005 OMR262005 OWN262005 PGJ262005 PQF262005 QAB262005 QJX262005 QTT262005 RDP262005 RNL262005 RXH262005 SHD262005 SQZ262005 TAV262005 TKR262005 TUN262005 UEJ262005 UOF262005 UYB262005 VHX262005 VRT262005 WBP262005 WLL262005 WVH262005 C327541 IV327541 SR327541 ACN327541 AMJ327541 AWF327541 BGB327541 BPX327541 BZT327541 CJP327541 CTL327541 DDH327541 DND327541 DWZ327541 EGV327541 EQR327541 FAN327541 FKJ327541 FUF327541 GEB327541 GNX327541 GXT327541 HHP327541 HRL327541 IBH327541 ILD327541 IUZ327541 JEV327541 JOR327541 JYN327541 KIJ327541 KSF327541 LCB327541 LLX327541 LVT327541 MFP327541 MPL327541 MZH327541 NJD327541 NSZ327541 OCV327541 OMR327541 OWN327541 PGJ327541 PQF327541 QAB327541 QJX327541 QTT327541 RDP327541 RNL327541 RXH327541 SHD327541 SQZ327541 TAV327541 TKR327541 TUN327541 UEJ327541 UOF327541 UYB327541 VHX327541 VRT327541 WBP327541 WLL327541 WVH327541 C393077 IV393077 SR393077 ACN393077 AMJ393077 AWF393077 BGB393077 BPX393077 BZT393077 CJP393077 CTL393077 DDH393077 DND393077 DWZ393077 EGV393077 EQR393077 FAN393077 FKJ393077 FUF393077 GEB393077 GNX393077 GXT393077 HHP393077 HRL393077 IBH393077 ILD393077 IUZ393077 JEV393077 JOR393077 JYN393077 KIJ393077 KSF393077 LCB393077 LLX393077 LVT393077 MFP393077 MPL393077 MZH393077 NJD393077 NSZ393077 OCV393077 OMR393077 OWN393077 PGJ393077 PQF393077 QAB393077 QJX393077 QTT393077 RDP393077 RNL393077 RXH393077 SHD393077 SQZ393077 TAV393077 TKR393077 TUN393077 UEJ393077 UOF393077 UYB393077 VHX393077 VRT393077 WBP393077 WLL393077 WVH393077 C458613 IV458613 SR458613 ACN458613 AMJ458613 AWF458613 BGB458613 BPX458613 BZT458613 CJP458613 CTL458613 DDH458613 DND458613 DWZ458613 EGV458613 EQR458613 FAN458613 FKJ458613 FUF458613 GEB458613 GNX458613 GXT458613 HHP458613 HRL458613 IBH458613 ILD458613 IUZ458613 JEV458613 JOR458613 JYN458613 KIJ458613 KSF458613 LCB458613 LLX458613 LVT458613 MFP458613 MPL458613 MZH458613 NJD458613 NSZ458613 OCV458613 OMR458613 OWN458613 PGJ458613 PQF458613 QAB458613 QJX458613 QTT458613 RDP458613 RNL458613 RXH458613 SHD458613 SQZ458613 TAV458613 TKR458613 TUN458613 UEJ458613 UOF458613 UYB458613 VHX458613 VRT458613 WBP458613 WLL458613 WVH458613 C524149 IV524149 SR524149 ACN524149 AMJ524149 AWF524149 BGB524149 BPX524149 BZT524149 CJP524149 CTL524149 DDH524149 DND524149 DWZ524149 EGV524149 EQR524149 FAN524149 FKJ524149 FUF524149 GEB524149 GNX524149 GXT524149 HHP524149 HRL524149 IBH524149 ILD524149 IUZ524149 JEV524149 JOR524149 JYN524149 KIJ524149 KSF524149 LCB524149 LLX524149 LVT524149 MFP524149 MPL524149 MZH524149 NJD524149 NSZ524149 OCV524149 OMR524149 OWN524149 PGJ524149 PQF524149 QAB524149 QJX524149 QTT524149 RDP524149 RNL524149 RXH524149 SHD524149 SQZ524149 TAV524149 TKR524149 TUN524149 UEJ524149 UOF524149 UYB524149 VHX524149 VRT524149 WBP524149 WLL524149 WVH524149 C589685 IV589685 SR589685 ACN589685 AMJ589685 AWF589685 BGB589685 BPX589685 BZT589685 CJP589685 CTL589685 DDH589685 DND589685 DWZ589685 EGV589685 EQR589685 FAN589685 FKJ589685 FUF589685 GEB589685 GNX589685 GXT589685 HHP589685 HRL589685 IBH589685 ILD589685 IUZ589685 JEV589685 JOR589685 JYN589685 KIJ589685 KSF589685 LCB589685 LLX589685 LVT589685 MFP589685 MPL589685 MZH589685 NJD589685 NSZ589685 OCV589685 OMR589685 OWN589685 PGJ589685 PQF589685 QAB589685 QJX589685 QTT589685 RDP589685 RNL589685 RXH589685 SHD589685 SQZ589685 TAV589685 TKR589685 TUN589685 UEJ589685 UOF589685 UYB589685 VHX589685 VRT589685 WBP589685 WLL589685 WVH589685 C655221 IV655221 SR655221 ACN655221 AMJ655221 AWF655221 BGB655221 BPX655221 BZT655221 CJP655221 CTL655221 DDH655221 DND655221 DWZ655221 EGV655221 EQR655221 FAN655221 FKJ655221 FUF655221 GEB655221 GNX655221 GXT655221 HHP655221 HRL655221 IBH655221 ILD655221 IUZ655221 JEV655221 JOR655221 JYN655221 KIJ655221 KSF655221 LCB655221 LLX655221 LVT655221 MFP655221 MPL655221 MZH655221 NJD655221 NSZ655221 OCV655221 OMR655221 OWN655221 PGJ655221 PQF655221 QAB655221 QJX655221 QTT655221 RDP655221 RNL655221 RXH655221 SHD655221 SQZ655221 TAV655221 TKR655221 TUN655221 UEJ655221 UOF655221 UYB655221 VHX655221 VRT655221 WBP655221 WLL655221 WVH655221 C720757 IV720757 SR720757 ACN720757 AMJ720757 AWF720757 BGB720757 BPX720757 BZT720757 CJP720757 CTL720757 DDH720757 DND720757 DWZ720757 EGV720757 EQR720757 FAN720757 FKJ720757 FUF720757 GEB720757 GNX720757 GXT720757 HHP720757 HRL720757 IBH720757 ILD720757 IUZ720757 JEV720757 JOR720757 JYN720757 KIJ720757 KSF720757 LCB720757 LLX720757 LVT720757 MFP720757 MPL720757 MZH720757 NJD720757 NSZ720757 OCV720757 OMR720757 OWN720757 PGJ720757 PQF720757 QAB720757 QJX720757 QTT720757 RDP720757 RNL720757 RXH720757 SHD720757 SQZ720757 TAV720757 TKR720757 TUN720757 UEJ720757 UOF720757 UYB720757 VHX720757 VRT720757 WBP720757 WLL720757 WVH720757 C786293 IV786293 SR786293 ACN786293 AMJ786293 AWF786293 BGB786293 BPX786293 BZT786293 CJP786293 CTL786293 DDH786293 DND786293 DWZ786293 EGV786293 EQR786293 FAN786293 FKJ786293 FUF786293 GEB786293 GNX786293 GXT786293 HHP786293 HRL786293 IBH786293 ILD786293 IUZ786293 JEV786293 JOR786293 JYN786293 KIJ786293 KSF786293 LCB786293 LLX786293 LVT786293 MFP786293 MPL786293 MZH786293 NJD786293 NSZ786293 OCV786293 OMR786293 OWN786293 PGJ786293 PQF786293 QAB786293 QJX786293 QTT786293 RDP786293 RNL786293 RXH786293 SHD786293 SQZ786293 TAV786293 TKR786293 TUN786293 UEJ786293 UOF786293 UYB786293 VHX786293 VRT786293 WBP786293 WLL786293 WVH786293 C851829 IV851829 SR851829 ACN851829 AMJ851829 AWF851829 BGB851829 BPX851829 BZT851829 CJP851829 CTL851829 DDH851829 DND851829 DWZ851829 EGV851829 EQR851829 FAN851829 FKJ851829 FUF851829 GEB851829 GNX851829 GXT851829 HHP851829 HRL851829 IBH851829 ILD851829 IUZ851829 JEV851829 JOR851829 JYN851829 KIJ851829 KSF851829 LCB851829 LLX851829 LVT851829 MFP851829 MPL851829 MZH851829 NJD851829 NSZ851829 OCV851829 OMR851829 OWN851829 PGJ851829 PQF851829 QAB851829 QJX851829 QTT851829 RDP851829 RNL851829 RXH851829 SHD851829 SQZ851829 TAV851829 TKR851829 TUN851829 UEJ851829 UOF851829 UYB851829 VHX851829 VRT851829 WBP851829 WLL851829 WVH851829 C917365 IV917365 SR917365 ACN917365 AMJ917365 AWF917365 BGB917365 BPX917365 BZT917365 CJP917365 CTL917365 DDH917365 DND917365 DWZ917365 EGV917365 EQR917365 FAN917365 FKJ917365 FUF917365 GEB917365 GNX917365 GXT917365 HHP917365 HRL917365 IBH917365 ILD917365 IUZ917365 JEV917365 JOR917365 JYN917365 KIJ917365 KSF917365 LCB917365 LLX917365 LVT917365 MFP917365 MPL917365 MZH917365 NJD917365 NSZ917365 OCV917365 OMR917365 OWN917365 PGJ917365 PQF917365 QAB917365 QJX917365 QTT917365 RDP917365 RNL917365 RXH917365 SHD917365 SQZ917365 TAV917365 TKR917365 TUN917365 UEJ917365 UOF917365 UYB917365 VHX917365 VRT917365 WBP917365 WLL917365 WVH917365 C982901 IV982901 SR982901 ACN982901 AMJ982901 AWF982901 BGB982901 BPX982901 BZT982901 CJP982901 CTL982901 DDH982901 DND982901 DWZ982901 EGV982901 EQR982901 FAN982901 FKJ982901 FUF982901 GEB982901 GNX982901 GXT982901 HHP982901 HRL982901 IBH982901 ILD982901 IUZ982901 JEV982901 JOR982901 JYN982901 KIJ982901 KSF982901 LCB982901 LLX982901 LVT982901 MFP982901 MPL982901 MZH982901 NJD982901 NSZ982901 OCV982901 OMR982901 OWN982901 PGJ982901 PQF982901 QAB982901 QJX982901 QTT982901 RDP982901 RNL982901 RXH982901 SHD982901 SQZ982901 TAV982901 TKR982901 TUN982901 UEJ982901 UOF982901 UYB982901 VHX982901 VRT982901 WBP982901 IV24:IV48 SR24:SR48 ACN24:ACN48 AMJ24:AMJ48 AWF24:AWF48 BGB24:BGB48 BPX24:BPX48 BZT24:BZT48 CJP24:CJP48 CTL24:CTL48 DDH24:DDH48 DND24:DND48 DWZ24:DWZ48 EGV24:EGV48 EQR24:EQR48 FAN24:FAN48 FKJ24:FKJ48 FUF24:FUF48 GEB24:GEB48 GNX24:GNX48 GXT24:GXT48 HHP24:HHP48 HRL24:HRL48 IBH24:IBH48 ILD24:ILD48 IUZ24:IUZ48 JEV24:JEV48 JOR24:JOR48 JYN24:JYN48 KIJ24:KIJ48 KSF24:KSF48 LCB24:LCB48 LLX24:LLX48 LVT24:LVT48 MFP24:MFP48 MPL24:MPL48 MZH24:MZH48 NJD24:NJD48 NSZ24:NSZ48 OCV24:OCV48 OMR24:OMR48 OWN24:OWN48 PGJ24:PGJ48 PQF24:PQF48 QAB24:QAB48 QJX24:QJX48 QTT24:QTT48 RDP24:RDP48 RNL24:RNL48 RXH24:RXH48 SHD24:SHD48 SQZ24:SQZ48 TAV24:TAV48 TKR24:TKR48 TUN24:TUN48 UEJ24:UEJ48 UOF24:UOF48 UYB24:UYB48 VHX24:VHX48 VRT24:VRT48 WBP24:WBP48 WLL24:WLL48 WVH24:WVH48">
      <formula1>0</formula1>
      <formula2>1</formula2>
    </dataValidation>
    <dataValidation type="list" allowBlank="1" showInputMessage="1" showErrorMessage="1" sqref="WVE982901 A65397 IS65397 SO65397 ACK65397 AMG65397 AWC65397 BFY65397 BPU65397 BZQ65397 CJM65397 CTI65397 DDE65397 DNA65397 DWW65397 EGS65397 EQO65397 FAK65397 FKG65397 FUC65397 GDY65397 GNU65397 GXQ65397 HHM65397 HRI65397 IBE65397 ILA65397 IUW65397 JES65397 JOO65397 JYK65397 KIG65397 KSC65397 LBY65397 LLU65397 LVQ65397 MFM65397 MPI65397 MZE65397 NJA65397 NSW65397 OCS65397 OMO65397 OWK65397 PGG65397 PQC65397 PZY65397 QJU65397 QTQ65397 RDM65397 RNI65397 RXE65397 SHA65397 SQW65397 TAS65397 TKO65397 TUK65397 UEG65397 UOC65397 UXY65397 VHU65397 VRQ65397 WBM65397 WLI65397 WVE65397 A130933 IS130933 SO130933 ACK130933 AMG130933 AWC130933 BFY130933 BPU130933 BZQ130933 CJM130933 CTI130933 DDE130933 DNA130933 DWW130933 EGS130933 EQO130933 FAK130933 FKG130933 FUC130933 GDY130933 GNU130933 GXQ130933 HHM130933 HRI130933 IBE130933 ILA130933 IUW130933 JES130933 JOO130933 JYK130933 KIG130933 KSC130933 LBY130933 LLU130933 LVQ130933 MFM130933 MPI130933 MZE130933 NJA130933 NSW130933 OCS130933 OMO130933 OWK130933 PGG130933 PQC130933 PZY130933 QJU130933 QTQ130933 RDM130933 RNI130933 RXE130933 SHA130933 SQW130933 TAS130933 TKO130933 TUK130933 UEG130933 UOC130933 UXY130933 VHU130933 VRQ130933 WBM130933 WLI130933 WVE130933 A196469 IS196469 SO196469 ACK196469 AMG196469 AWC196469 BFY196469 BPU196469 BZQ196469 CJM196469 CTI196469 DDE196469 DNA196469 DWW196469 EGS196469 EQO196469 FAK196469 FKG196469 FUC196469 GDY196469 GNU196469 GXQ196469 HHM196469 HRI196469 IBE196469 ILA196469 IUW196469 JES196469 JOO196469 JYK196469 KIG196469 KSC196469 LBY196469 LLU196469 LVQ196469 MFM196469 MPI196469 MZE196469 NJA196469 NSW196469 OCS196469 OMO196469 OWK196469 PGG196469 PQC196469 PZY196469 QJU196469 QTQ196469 RDM196469 RNI196469 RXE196469 SHA196469 SQW196469 TAS196469 TKO196469 TUK196469 UEG196469 UOC196469 UXY196469 VHU196469 VRQ196469 WBM196469 WLI196469 WVE196469 A262005 IS262005 SO262005 ACK262005 AMG262005 AWC262005 BFY262005 BPU262005 BZQ262005 CJM262005 CTI262005 DDE262005 DNA262005 DWW262005 EGS262005 EQO262005 FAK262005 FKG262005 FUC262005 GDY262005 GNU262005 GXQ262005 HHM262005 HRI262005 IBE262005 ILA262005 IUW262005 JES262005 JOO262005 JYK262005 KIG262005 KSC262005 LBY262005 LLU262005 LVQ262005 MFM262005 MPI262005 MZE262005 NJA262005 NSW262005 OCS262005 OMO262005 OWK262005 PGG262005 PQC262005 PZY262005 QJU262005 QTQ262005 RDM262005 RNI262005 RXE262005 SHA262005 SQW262005 TAS262005 TKO262005 TUK262005 UEG262005 UOC262005 UXY262005 VHU262005 VRQ262005 WBM262005 WLI262005 WVE262005 A327541 IS327541 SO327541 ACK327541 AMG327541 AWC327541 BFY327541 BPU327541 BZQ327541 CJM327541 CTI327541 DDE327541 DNA327541 DWW327541 EGS327541 EQO327541 FAK327541 FKG327541 FUC327541 GDY327541 GNU327541 GXQ327541 HHM327541 HRI327541 IBE327541 ILA327541 IUW327541 JES327541 JOO327541 JYK327541 KIG327541 KSC327541 LBY327541 LLU327541 LVQ327541 MFM327541 MPI327541 MZE327541 NJA327541 NSW327541 OCS327541 OMO327541 OWK327541 PGG327541 PQC327541 PZY327541 QJU327541 QTQ327541 RDM327541 RNI327541 RXE327541 SHA327541 SQW327541 TAS327541 TKO327541 TUK327541 UEG327541 UOC327541 UXY327541 VHU327541 VRQ327541 WBM327541 WLI327541 WVE327541 A393077 IS393077 SO393077 ACK393077 AMG393077 AWC393077 BFY393077 BPU393077 BZQ393077 CJM393077 CTI393077 DDE393077 DNA393077 DWW393077 EGS393077 EQO393077 FAK393077 FKG393077 FUC393077 GDY393077 GNU393077 GXQ393077 HHM393077 HRI393077 IBE393077 ILA393077 IUW393077 JES393077 JOO393077 JYK393077 KIG393077 KSC393077 LBY393077 LLU393077 LVQ393077 MFM393077 MPI393077 MZE393077 NJA393077 NSW393077 OCS393077 OMO393077 OWK393077 PGG393077 PQC393077 PZY393077 QJU393077 QTQ393077 RDM393077 RNI393077 RXE393077 SHA393077 SQW393077 TAS393077 TKO393077 TUK393077 UEG393077 UOC393077 UXY393077 VHU393077 VRQ393077 WBM393077 WLI393077 WVE393077 A458613 IS458613 SO458613 ACK458613 AMG458613 AWC458613 BFY458613 BPU458613 BZQ458613 CJM458613 CTI458613 DDE458613 DNA458613 DWW458613 EGS458613 EQO458613 FAK458613 FKG458613 FUC458613 GDY458613 GNU458613 GXQ458613 HHM458613 HRI458613 IBE458613 ILA458613 IUW458613 JES458613 JOO458613 JYK458613 KIG458613 KSC458613 LBY458613 LLU458613 LVQ458613 MFM458613 MPI458613 MZE458613 NJA458613 NSW458613 OCS458613 OMO458613 OWK458613 PGG458613 PQC458613 PZY458613 QJU458613 QTQ458613 RDM458613 RNI458613 RXE458613 SHA458613 SQW458613 TAS458613 TKO458613 TUK458613 UEG458613 UOC458613 UXY458613 VHU458613 VRQ458613 WBM458613 WLI458613 WVE458613 A524149 IS524149 SO524149 ACK524149 AMG524149 AWC524149 BFY524149 BPU524149 BZQ524149 CJM524149 CTI524149 DDE524149 DNA524149 DWW524149 EGS524149 EQO524149 FAK524149 FKG524149 FUC524149 GDY524149 GNU524149 GXQ524149 HHM524149 HRI524149 IBE524149 ILA524149 IUW524149 JES524149 JOO524149 JYK524149 KIG524149 KSC524149 LBY524149 LLU524149 LVQ524149 MFM524149 MPI524149 MZE524149 NJA524149 NSW524149 OCS524149 OMO524149 OWK524149 PGG524149 PQC524149 PZY524149 QJU524149 QTQ524149 RDM524149 RNI524149 RXE524149 SHA524149 SQW524149 TAS524149 TKO524149 TUK524149 UEG524149 UOC524149 UXY524149 VHU524149 VRQ524149 WBM524149 WLI524149 WVE524149 A589685 IS589685 SO589685 ACK589685 AMG589685 AWC589685 BFY589685 BPU589685 BZQ589685 CJM589685 CTI589685 DDE589685 DNA589685 DWW589685 EGS589685 EQO589685 FAK589685 FKG589685 FUC589685 GDY589685 GNU589685 GXQ589685 HHM589685 HRI589685 IBE589685 ILA589685 IUW589685 JES589685 JOO589685 JYK589685 KIG589685 KSC589685 LBY589685 LLU589685 LVQ589685 MFM589685 MPI589685 MZE589685 NJA589685 NSW589685 OCS589685 OMO589685 OWK589685 PGG589685 PQC589685 PZY589685 QJU589685 QTQ589685 RDM589685 RNI589685 RXE589685 SHA589685 SQW589685 TAS589685 TKO589685 TUK589685 UEG589685 UOC589685 UXY589685 VHU589685 VRQ589685 WBM589685 WLI589685 WVE589685 A655221 IS655221 SO655221 ACK655221 AMG655221 AWC655221 BFY655221 BPU655221 BZQ655221 CJM655221 CTI655221 DDE655221 DNA655221 DWW655221 EGS655221 EQO655221 FAK655221 FKG655221 FUC655221 GDY655221 GNU655221 GXQ655221 HHM655221 HRI655221 IBE655221 ILA655221 IUW655221 JES655221 JOO655221 JYK655221 KIG655221 KSC655221 LBY655221 LLU655221 LVQ655221 MFM655221 MPI655221 MZE655221 NJA655221 NSW655221 OCS655221 OMO655221 OWK655221 PGG655221 PQC655221 PZY655221 QJU655221 QTQ655221 RDM655221 RNI655221 RXE655221 SHA655221 SQW655221 TAS655221 TKO655221 TUK655221 UEG655221 UOC655221 UXY655221 VHU655221 VRQ655221 WBM655221 WLI655221 WVE655221 A720757 IS720757 SO720757 ACK720757 AMG720757 AWC720757 BFY720757 BPU720757 BZQ720757 CJM720757 CTI720757 DDE720757 DNA720757 DWW720757 EGS720757 EQO720757 FAK720757 FKG720757 FUC720757 GDY720757 GNU720757 GXQ720757 HHM720757 HRI720757 IBE720757 ILA720757 IUW720757 JES720757 JOO720757 JYK720757 KIG720757 KSC720757 LBY720757 LLU720757 LVQ720757 MFM720757 MPI720757 MZE720757 NJA720757 NSW720757 OCS720757 OMO720757 OWK720757 PGG720757 PQC720757 PZY720757 QJU720757 QTQ720757 RDM720757 RNI720757 RXE720757 SHA720757 SQW720757 TAS720757 TKO720757 TUK720757 UEG720757 UOC720757 UXY720757 VHU720757 VRQ720757 WBM720757 WLI720757 WVE720757 A786293 IS786293 SO786293 ACK786293 AMG786293 AWC786293 BFY786293 BPU786293 BZQ786293 CJM786293 CTI786293 DDE786293 DNA786293 DWW786293 EGS786293 EQO786293 FAK786293 FKG786293 FUC786293 GDY786293 GNU786293 GXQ786293 HHM786293 HRI786293 IBE786293 ILA786293 IUW786293 JES786293 JOO786293 JYK786293 KIG786293 KSC786293 LBY786293 LLU786293 LVQ786293 MFM786293 MPI786293 MZE786293 NJA786293 NSW786293 OCS786293 OMO786293 OWK786293 PGG786293 PQC786293 PZY786293 QJU786293 QTQ786293 RDM786293 RNI786293 RXE786293 SHA786293 SQW786293 TAS786293 TKO786293 TUK786293 UEG786293 UOC786293 UXY786293 VHU786293 VRQ786293 WBM786293 WLI786293 WVE786293 A851829 IS851829 SO851829 ACK851829 AMG851829 AWC851829 BFY851829 BPU851829 BZQ851829 CJM851829 CTI851829 DDE851829 DNA851829 DWW851829 EGS851829 EQO851829 FAK851829 FKG851829 FUC851829 GDY851829 GNU851829 GXQ851829 HHM851829 HRI851829 IBE851829 ILA851829 IUW851829 JES851829 JOO851829 JYK851829 KIG851829 KSC851829 LBY851829 LLU851829 LVQ851829 MFM851829 MPI851829 MZE851829 NJA851829 NSW851829 OCS851829 OMO851829 OWK851829 PGG851829 PQC851829 PZY851829 QJU851829 QTQ851829 RDM851829 RNI851829 RXE851829 SHA851829 SQW851829 TAS851829 TKO851829 TUK851829 UEG851829 UOC851829 UXY851829 VHU851829 VRQ851829 WBM851829 WLI851829 WVE851829 A917365 IS917365 SO917365 ACK917365 AMG917365 AWC917365 BFY917365 BPU917365 BZQ917365 CJM917365 CTI917365 DDE917365 DNA917365 DWW917365 EGS917365 EQO917365 FAK917365 FKG917365 FUC917365 GDY917365 GNU917365 GXQ917365 HHM917365 HRI917365 IBE917365 ILA917365 IUW917365 JES917365 JOO917365 JYK917365 KIG917365 KSC917365 LBY917365 LLU917365 LVQ917365 MFM917365 MPI917365 MZE917365 NJA917365 NSW917365 OCS917365 OMO917365 OWK917365 PGG917365 PQC917365 PZY917365 QJU917365 QTQ917365 RDM917365 RNI917365 RXE917365 SHA917365 SQW917365 TAS917365 TKO917365 TUK917365 UEG917365 UOC917365 UXY917365 VHU917365 VRQ917365 WBM917365 WLI917365 WVE917365 A982901 IS982901 SO982901 ACK982901 AMG982901 AWC982901 BFY982901 BPU982901 BZQ982901 CJM982901 CTI982901 DDE982901 DNA982901 DWW982901 EGS982901 EQO982901 FAK982901 FKG982901 FUC982901 GDY982901 GNU982901 GXQ982901 HHM982901 HRI982901 IBE982901 ILA982901 IUW982901 JES982901 JOO982901 JYK982901 KIG982901 KSC982901 LBY982901 LLU982901 LVQ982901 MFM982901 MPI982901 MZE982901 NJA982901 NSW982901 OCS982901 OMO982901 OWK982901 PGG982901 PQC982901 PZY982901 QJU982901 QTQ982901 RDM982901 RNI982901 RXE982901 SHA982901 SQW982901 TAS982901 TKO982901 TUK982901 UEG982901 UOC982901 UXY982901 VHU982901 VRQ982901 WBM982901 WLI982901 A24:A48 IS24:IS48 SO24:SO48 ACK24:ACK48 AMG24:AMG48 AWC24:AWC48 BFY24:BFY48 BPU24:BPU48 BZQ24:BZQ48 CJM24:CJM48 CTI24:CTI48 DDE24:DDE48 DNA24:DNA48 DWW24:DWW48 EGS24:EGS48 EQO24:EQO48 FAK24:FAK48 FKG24:FKG48 FUC24:FUC48 GDY24:GDY48 GNU24:GNU48 GXQ24:GXQ48 HHM24:HHM48 HRI24:HRI48 IBE24:IBE48 ILA24:ILA48 IUW24:IUW48 JES24:JES48 JOO24:JOO48 JYK24:JYK48 KIG24:KIG48 KSC24:KSC48 LBY24:LBY48 LLU24:LLU48 LVQ24:LVQ48 MFM24:MFM48 MPI24:MPI48 MZE24:MZE48 NJA24:NJA48 NSW24:NSW48 OCS24:OCS48 OMO24:OMO48 OWK24:OWK48 PGG24:PGG48 PQC24:PQC48 PZY24:PZY48 QJU24:QJU48 QTQ24:QTQ48 RDM24:RDM48 RNI24:RNI48 RXE24:RXE48 SHA24:SHA48 SQW24:SQW48 TAS24:TAS48 TKO24:TKO48 TUK24:TUK48 UEG24:UEG48 UOC24:UOC48 UXY24:UXY48 VHU24:VHU48 VRQ24:VRQ48 WBM24:WBM48 WLI24:WLI48 WVE24:WVE48">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zoomScale="80" zoomScaleNormal="80" workbookViewId="0">
      <selection activeCell="E16" sqref="E16"/>
    </sheetView>
  </sheetViews>
  <sheetFormatPr baseColWidth="10" defaultRowHeight="15.75" x14ac:dyDescent="0.25"/>
  <cols>
    <col min="1" max="1" width="24.85546875" style="122" customWidth="1"/>
    <col min="2" max="2" width="55.5703125" style="122" customWidth="1"/>
    <col min="3" max="3" width="41.28515625" style="122" customWidth="1"/>
    <col min="4" max="4" width="29.42578125" style="122" customWidth="1"/>
    <col min="5" max="5" width="29.140625" style="122" customWidth="1"/>
    <col min="6" max="16384" width="11.42578125" style="77"/>
  </cols>
  <sheetData>
    <row r="1" spans="1:5" x14ac:dyDescent="0.25">
      <c r="A1" s="242" t="s">
        <v>87</v>
      </c>
      <c r="B1" s="243"/>
      <c r="C1" s="243"/>
      <c r="D1" s="243"/>
      <c r="E1" s="99"/>
    </row>
    <row r="2" spans="1:5" ht="27.75" customHeight="1" x14ac:dyDescent="0.25">
      <c r="A2" s="100"/>
      <c r="B2" s="244" t="s">
        <v>73</v>
      </c>
      <c r="C2" s="244"/>
      <c r="D2" s="244"/>
      <c r="E2" s="101"/>
    </row>
    <row r="3" spans="1:5" ht="21" customHeight="1" x14ac:dyDescent="0.25">
      <c r="A3" s="102"/>
      <c r="B3" s="244" t="s">
        <v>141</v>
      </c>
      <c r="C3" s="244"/>
      <c r="D3" s="244"/>
      <c r="E3" s="103"/>
    </row>
    <row r="4" spans="1:5" thickBot="1" x14ac:dyDescent="0.3">
      <c r="A4" s="104"/>
      <c r="B4" s="105"/>
      <c r="C4" s="105"/>
      <c r="D4" s="105"/>
      <c r="E4" s="106"/>
    </row>
    <row r="5" spans="1:5" ht="26.25" customHeight="1" thickBot="1" x14ac:dyDescent="0.3">
      <c r="A5" s="104"/>
      <c r="B5" s="107" t="s">
        <v>74</v>
      </c>
      <c r="C5" s="245" t="s">
        <v>195</v>
      </c>
      <c r="D5" s="246"/>
      <c r="E5" s="106"/>
    </row>
    <row r="6" spans="1:5" ht="27.75" customHeight="1" thickBot="1" x14ac:dyDescent="0.3">
      <c r="A6" s="104"/>
      <c r="B6" s="128" t="s">
        <v>75</v>
      </c>
      <c r="C6" s="247" t="s">
        <v>196</v>
      </c>
      <c r="D6" s="248"/>
      <c r="E6" s="106"/>
    </row>
    <row r="7" spans="1:5" ht="29.25" customHeight="1" thickBot="1" x14ac:dyDescent="0.3">
      <c r="A7" s="104"/>
      <c r="B7" s="128" t="s">
        <v>142</v>
      </c>
      <c r="C7" s="251" t="s">
        <v>143</v>
      </c>
      <c r="D7" s="252"/>
      <c r="E7" s="106"/>
    </row>
    <row r="8" spans="1:5" ht="16.5" thickBot="1" x14ac:dyDescent="0.3">
      <c r="A8" s="104"/>
      <c r="B8" s="129">
        <v>11</v>
      </c>
      <c r="C8" s="249">
        <v>1891982586</v>
      </c>
      <c r="D8" s="250"/>
      <c r="E8" s="106"/>
    </row>
    <row r="9" spans="1:5" ht="23.25" customHeight="1" thickBot="1" x14ac:dyDescent="0.3">
      <c r="A9" s="104"/>
      <c r="B9" s="129">
        <v>14</v>
      </c>
      <c r="C9" s="249">
        <v>2007907930</v>
      </c>
      <c r="D9" s="250"/>
      <c r="E9" s="106"/>
    </row>
    <row r="10" spans="1:5" ht="26.25" customHeight="1" thickBot="1" x14ac:dyDescent="0.3">
      <c r="A10" s="104"/>
      <c r="B10" s="129">
        <v>15</v>
      </c>
      <c r="C10" s="249">
        <v>3473647620</v>
      </c>
      <c r="D10" s="250"/>
      <c r="E10" s="106"/>
    </row>
    <row r="11" spans="1:5" ht="21.75" customHeight="1" thickBot="1" x14ac:dyDescent="0.3">
      <c r="A11" s="104"/>
      <c r="B11" s="129">
        <v>16</v>
      </c>
      <c r="C11" s="249">
        <v>3740111271</v>
      </c>
      <c r="D11" s="250"/>
      <c r="E11" s="106"/>
    </row>
    <row r="12" spans="1:5" ht="16.5" thickBot="1" x14ac:dyDescent="0.3">
      <c r="A12" s="104"/>
      <c r="B12" s="129">
        <v>17</v>
      </c>
      <c r="C12" s="249">
        <v>2754442639</v>
      </c>
      <c r="D12" s="250"/>
      <c r="E12" s="106"/>
    </row>
    <row r="13" spans="1:5" ht="32.25" thickBot="1" x14ac:dyDescent="0.3">
      <c r="A13" s="104"/>
      <c r="B13" s="130" t="s">
        <v>144</v>
      </c>
      <c r="C13" s="249">
        <f>SUM(C8:D12)</f>
        <v>13868092046</v>
      </c>
      <c r="D13" s="250"/>
      <c r="E13" s="106"/>
    </row>
    <row r="14" spans="1:5" ht="48" thickBot="1" x14ac:dyDescent="0.3">
      <c r="A14" s="104"/>
      <c r="B14" s="130" t="s">
        <v>145</v>
      </c>
      <c r="C14" s="249">
        <f>+C13/616000</f>
        <v>22513.136438311689</v>
      </c>
      <c r="D14" s="250"/>
      <c r="E14" s="106"/>
    </row>
    <row r="15" spans="1:5" ht="28.5" customHeight="1" x14ac:dyDescent="0.25">
      <c r="A15" s="104"/>
      <c r="B15" s="105"/>
      <c r="C15" s="108"/>
      <c r="D15" s="109"/>
      <c r="E15" s="106"/>
    </row>
    <row r="16" spans="1:5" ht="27" customHeight="1" thickBot="1" x14ac:dyDescent="0.3">
      <c r="A16" s="104"/>
      <c r="B16" s="105" t="s">
        <v>146</v>
      </c>
      <c r="C16" s="108"/>
      <c r="D16" s="109"/>
      <c r="E16" s="106"/>
    </row>
    <row r="17" spans="1:6" ht="28.5" customHeight="1" x14ac:dyDescent="0.25">
      <c r="A17" s="104"/>
      <c r="B17" s="110" t="s">
        <v>76</v>
      </c>
      <c r="C17" s="111">
        <v>3128220843</v>
      </c>
      <c r="D17" s="112"/>
      <c r="E17" s="106"/>
    </row>
    <row r="18" spans="1:6" ht="15" x14ac:dyDescent="0.25">
      <c r="A18" s="104"/>
      <c r="B18" s="104" t="s">
        <v>77</v>
      </c>
      <c r="C18" s="113">
        <v>3678199735</v>
      </c>
      <c r="D18" s="106"/>
      <c r="E18" s="106"/>
    </row>
    <row r="19" spans="1:6" ht="27" customHeight="1" x14ac:dyDescent="0.25">
      <c r="A19" s="104"/>
      <c r="B19" s="104" t="s">
        <v>78</v>
      </c>
      <c r="C19" s="113">
        <v>1965348418</v>
      </c>
      <c r="D19" s="106"/>
      <c r="E19" s="106"/>
    </row>
    <row r="20" spans="1:6" ht="27" customHeight="1" thickBot="1" x14ac:dyDescent="0.3">
      <c r="A20" s="104"/>
      <c r="B20" s="114" t="s">
        <v>79</v>
      </c>
      <c r="C20" s="115">
        <v>1965348418</v>
      </c>
      <c r="D20" s="116"/>
      <c r="E20" s="106"/>
    </row>
    <row r="21" spans="1:6" ht="16.5" thickBot="1" x14ac:dyDescent="0.3">
      <c r="A21" s="104"/>
      <c r="B21" s="233" t="s">
        <v>80</v>
      </c>
      <c r="C21" s="234"/>
      <c r="D21" s="235"/>
      <c r="E21" s="106"/>
    </row>
    <row r="22" spans="1:6" ht="16.5" thickBot="1" x14ac:dyDescent="0.3">
      <c r="A22" s="104"/>
      <c r="B22" s="233" t="s">
        <v>81</v>
      </c>
      <c r="C22" s="234"/>
      <c r="D22" s="235"/>
      <c r="E22" s="106"/>
    </row>
    <row r="23" spans="1:6" x14ac:dyDescent="0.25">
      <c r="A23" s="104"/>
      <c r="B23" s="117" t="s">
        <v>147</v>
      </c>
      <c r="C23" s="147">
        <f>+C17/C19</f>
        <v>1.5916876693972539</v>
      </c>
      <c r="D23" s="109" t="s">
        <v>197</v>
      </c>
      <c r="E23" s="106"/>
    </row>
    <row r="24" spans="1:6" ht="16.5" thickBot="1" x14ac:dyDescent="0.3">
      <c r="A24" s="104"/>
      <c r="B24" s="138" t="s">
        <v>82</v>
      </c>
      <c r="C24" s="148">
        <f>+C20/C18</f>
        <v>0.53432346245329709</v>
      </c>
      <c r="D24" s="118" t="s">
        <v>68</v>
      </c>
      <c r="E24" s="121"/>
    </row>
    <row r="25" spans="1:6" ht="16.5" thickBot="1" x14ac:dyDescent="0.3">
      <c r="A25" s="104"/>
      <c r="B25" s="119"/>
      <c r="C25" s="120"/>
      <c r="D25" s="105"/>
      <c r="E25" s="236"/>
      <c r="F25" s="230"/>
    </row>
    <row r="26" spans="1:6" x14ac:dyDescent="0.25">
      <c r="A26" s="237"/>
      <c r="B26" s="238" t="s">
        <v>83</v>
      </c>
      <c r="C26" s="231" t="s">
        <v>198</v>
      </c>
      <c r="D26" s="232"/>
      <c r="E26" s="236"/>
      <c r="F26" s="230"/>
    </row>
    <row r="27" spans="1:6" ht="16.5" thickBot="1" x14ac:dyDescent="0.3">
      <c r="A27" s="237"/>
      <c r="B27" s="239"/>
      <c r="C27" s="240" t="s">
        <v>84</v>
      </c>
      <c r="D27" s="241"/>
      <c r="E27" s="116"/>
      <c r="F27" s="98"/>
    </row>
    <row r="28" spans="1:6" x14ac:dyDescent="0.25">
      <c r="B28" s="123" t="s">
        <v>148</v>
      </c>
    </row>
  </sheetData>
  <sheetProtection algorithmName="SHA-512" hashValue="eg9k0aMVUCb0jJwqU1c+6QTdNoMXFc7NDctU2yOMgrquZsw4hGSSP/VTHZs+mnytCSfKTTZVmqXNd0YD7NfYsg==" saltValue="zQVtvV+kMGDwuoC1iI3oig==" spinCount="100000" sheet="1" objects="1" scenarios="1"/>
  <mergeCells count="21">
    <mergeCell ref="A26:A27"/>
    <mergeCell ref="B26:B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F25:F26"/>
    <mergeCell ref="C26:D26"/>
    <mergeCell ref="B21:D21"/>
    <mergeCell ref="E25:E26"/>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2014-12-03T19:32:59Z</dcterms:modified>
</cp:coreProperties>
</file>